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C:\Users\MSU-GLAVA\Desktop\Совет депутатов 6 созыва\16 заседание VI созыв от 15.10.24\Решение №75 от 15.10.24. Об исполнении бюджета за 9  мес 2024\"/>
    </mc:Choice>
  </mc:AlternateContent>
  <bookViews>
    <workbookView xWindow="360" yWindow="60" windowWidth="15570" windowHeight="12075"/>
  </bookViews>
  <sheets>
    <sheet name="Доходы" sheetId="1" r:id="rId1"/>
    <sheet name="Расходы" sheetId="2" r:id="rId2"/>
  </sheets>
  <externalReferences>
    <externalReference r:id="rId3"/>
  </externalReferences>
  <definedNames>
    <definedName name="_xlnm.Print_Titles" localSheetId="0">Доходы!$7:$13</definedName>
    <definedName name="_xlnm.Print_Titles" localSheetId="1">Расходы!$2:$9</definedName>
    <definedName name="_xlnm.Print_Area" localSheetId="1">Расходы!$A$1:$F$88</definedName>
  </definedNames>
  <calcPr calcId="152511"/>
</workbook>
</file>

<file path=xl/calcChain.xml><?xml version="1.0" encoding="utf-8"?>
<calcChain xmlns="http://schemas.openxmlformats.org/spreadsheetml/2006/main">
  <c r="E88" i="2" l="1"/>
  <c r="F86" i="2"/>
  <c r="E85" i="2"/>
  <c r="D85" i="2"/>
  <c r="D84" i="2" s="1"/>
  <c r="D83" i="2" s="1"/>
  <c r="F82" i="2"/>
  <c r="E81" i="2"/>
  <c r="D81" i="2"/>
  <c r="D80" i="2"/>
  <c r="F79" i="2"/>
  <c r="F78" i="2"/>
  <c r="F77" i="2"/>
  <c r="E76" i="2"/>
  <c r="E75" i="2" s="1"/>
  <c r="D76" i="2"/>
  <c r="F76" i="2" s="1"/>
  <c r="F73" i="2"/>
  <c r="E72" i="2"/>
  <c r="E71" i="2" s="1"/>
  <c r="E70" i="2" s="1"/>
  <c r="D72" i="2"/>
  <c r="F69" i="2"/>
  <c r="E68" i="2"/>
  <c r="D68" i="2"/>
  <c r="D67" i="2" s="1"/>
  <c r="D66" i="2" s="1"/>
  <c r="F64" i="2"/>
  <c r="E63" i="2"/>
  <c r="E62" i="2" s="1"/>
  <c r="D63" i="2"/>
  <c r="F63" i="2" s="1"/>
  <c r="E59" i="2"/>
  <c r="D59" i="2"/>
  <c r="D58" i="2" s="1"/>
  <c r="E58" i="2"/>
  <c r="F57" i="2"/>
  <c r="E55" i="2"/>
  <c r="D55" i="2"/>
  <c r="D54" i="2" s="1"/>
  <c r="F51" i="2"/>
  <c r="E50" i="2"/>
  <c r="D50" i="2"/>
  <c r="D49" i="2" s="1"/>
  <c r="D48" i="2" s="1"/>
  <c r="D47" i="2" s="1"/>
  <c r="F46" i="2"/>
  <c r="E45" i="2"/>
  <c r="E44" i="2" s="1"/>
  <c r="D45" i="2"/>
  <c r="D44" i="2" s="1"/>
  <c r="D43" i="2" s="1"/>
  <c r="F42" i="2"/>
  <c r="E41" i="2"/>
  <c r="D41" i="2"/>
  <c r="D40" i="2" s="1"/>
  <c r="F39" i="2"/>
  <c r="E38" i="2"/>
  <c r="D38" i="2"/>
  <c r="D37" i="2" s="1"/>
  <c r="F36" i="2"/>
  <c r="E35" i="2"/>
  <c r="E34" i="2" s="1"/>
  <c r="D35" i="2"/>
  <c r="F35" i="2" s="1"/>
  <c r="F33" i="2"/>
  <c r="E32" i="2"/>
  <c r="D32" i="2"/>
  <c r="D31" i="2"/>
  <c r="F30" i="2"/>
  <c r="F29" i="2"/>
  <c r="F28" i="2"/>
  <c r="E27" i="2"/>
  <c r="E26" i="2" s="1"/>
  <c r="D27" i="2"/>
  <c r="D26" i="2" s="1"/>
  <c r="F25" i="2"/>
  <c r="F24" i="2"/>
  <c r="F23" i="2"/>
  <c r="E22" i="2"/>
  <c r="D22" i="2"/>
  <c r="D21" i="2" s="1"/>
  <c r="F19" i="2"/>
  <c r="F18" i="2"/>
  <c r="F17" i="2"/>
  <c r="E16" i="2"/>
  <c r="F16" i="2" s="1"/>
  <c r="D16" i="2"/>
  <c r="D15" i="2" s="1"/>
  <c r="D14" i="2" s="1"/>
  <c r="F64" i="1"/>
  <c r="E63" i="1"/>
  <c r="D63" i="1"/>
  <c r="D62" i="1" s="1"/>
  <c r="F61" i="1"/>
  <c r="E60" i="1"/>
  <c r="D60" i="1"/>
  <c r="F59" i="1"/>
  <c r="E58" i="1"/>
  <c r="F58" i="1" s="1"/>
  <c r="D58" i="1"/>
  <c r="F54" i="1"/>
  <c r="E53" i="1"/>
  <c r="D53" i="1"/>
  <c r="D52" i="1" s="1"/>
  <c r="D51" i="1" s="1"/>
  <c r="F50" i="1"/>
  <c r="E49" i="1"/>
  <c r="F49" i="1" s="1"/>
  <c r="D49" i="1"/>
  <c r="D48" i="1" s="1"/>
  <c r="D47" i="1" s="1"/>
  <c r="F46" i="1"/>
  <c r="E45" i="1"/>
  <c r="D45" i="1"/>
  <c r="D44" i="1" s="1"/>
  <c r="D43" i="1" s="1"/>
  <c r="E41" i="1"/>
  <c r="D41" i="1"/>
  <c r="F40" i="1"/>
  <c r="E39" i="1"/>
  <c r="E38" i="1" s="1"/>
  <c r="D39" i="1"/>
  <c r="D38" i="1"/>
  <c r="F37" i="1"/>
  <c r="E36" i="1"/>
  <c r="F36" i="1" s="1"/>
  <c r="D36" i="1"/>
  <c r="F34" i="1"/>
  <c r="E33" i="1"/>
  <c r="D33" i="1"/>
  <c r="F32" i="1"/>
  <c r="E31" i="1"/>
  <c r="D31" i="1"/>
  <c r="F30" i="1"/>
  <c r="E29" i="1"/>
  <c r="D29" i="1"/>
  <c r="F28" i="1"/>
  <c r="E27" i="1"/>
  <c r="F27" i="1" s="1"/>
  <c r="D27" i="1"/>
  <c r="E23" i="1"/>
  <c r="D23" i="1"/>
  <c r="F21" i="1"/>
  <c r="E20" i="1"/>
  <c r="E19" i="1" s="1"/>
  <c r="D20" i="1"/>
  <c r="D19" i="1" s="1"/>
  <c r="F27" i="2" l="1"/>
  <c r="D34" i="2"/>
  <c r="D20" i="2" s="1"/>
  <c r="D13" i="2" s="1"/>
  <c r="D75" i="2"/>
  <c r="D74" i="2" s="1"/>
  <c r="F33" i="1"/>
  <c r="F72" i="2"/>
  <c r="E18" i="1"/>
  <c r="F18" i="1" s="1"/>
  <c r="F53" i="1"/>
  <c r="F38" i="2"/>
  <c r="F68" i="2"/>
  <c r="D62" i="2"/>
  <c r="D61" i="2" s="1"/>
  <c r="F44" i="2"/>
  <c r="D53" i="2"/>
  <c r="F22" i="2"/>
  <c r="F34" i="2"/>
  <c r="F55" i="2"/>
  <c r="F75" i="2"/>
  <c r="F32" i="2"/>
  <c r="E37" i="2"/>
  <c r="F37" i="2" s="1"/>
  <c r="F45" i="2"/>
  <c r="F50" i="2"/>
  <c r="F81" i="2"/>
  <c r="F85" i="2"/>
  <c r="F41" i="2"/>
  <c r="E84" i="2"/>
  <c r="E26" i="1"/>
  <c r="E25" i="1" s="1"/>
  <c r="F38" i="1"/>
  <c r="F31" i="1"/>
  <c r="F45" i="1"/>
  <c r="D26" i="1"/>
  <c r="F29" i="1"/>
  <c r="D35" i="1"/>
  <c r="D57" i="1"/>
  <c r="D56" i="1" s="1"/>
  <c r="D55" i="1" s="1"/>
  <c r="F60" i="1"/>
  <c r="F63" i="1"/>
  <c r="F26" i="2"/>
  <c r="E31" i="2"/>
  <c r="F31" i="2" s="1"/>
  <c r="E43" i="2"/>
  <c r="F43" i="2" s="1"/>
  <c r="E49" i="2"/>
  <c r="E61" i="2"/>
  <c r="E67" i="2"/>
  <c r="E40" i="2"/>
  <c r="F40" i="2" s="1"/>
  <c r="E54" i="2"/>
  <c r="D71" i="2"/>
  <c r="E80" i="2"/>
  <c r="F80" i="2" s="1"/>
  <c r="E15" i="2"/>
  <c r="E21" i="2"/>
  <c r="D25" i="1"/>
  <c r="F25" i="1" s="1"/>
  <c r="D18" i="1"/>
  <c r="F19" i="1"/>
  <c r="F39" i="1"/>
  <c r="E44" i="1"/>
  <c r="E62" i="1"/>
  <c r="F62" i="1" s="1"/>
  <c r="F20" i="1"/>
  <c r="E48" i="1"/>
  <c r="E52" i="1"/>
  <c r="E35" i="1"/>
  <c r="E57" i="1"/>
  <c r="F35" i="1" l="1"/>
  <c r="F61" i="2"/>
  <c r="F62" i="2"/>
  <c r="D52" i="2"/>
  <c r="E83" i="2"/>
  <c r="F84" i="2"/>
  <c r="F83" i="2" s="1"/>
  <c r="E74" i="2"/>
  <c r="F74" i="2" s="1"/>
  <c r="F26" i="1"/>
  <c r="F54" i="2"/>
  <c r="E53" i="2"/>
  <c r="F21" i="2"/>
  <c r="E20" i="2"/>
  <c r="F20" i="2" s="1"/>
  <c r="D70" i="2"/>
  <c r="F71" i="2"/>
  <c r="F15" i="2"/>
  <c r="E14" i="2"/>
  <c r="F49" i="2"/>
  <c r="E48" i="2"/>
  <c r="F67" i="2"/>
  <c r="E66" i="2"/>
  <c r="F44" i="1"/>
  <c r="E43" i="1"/>
  <c r="F57" i="1"/>
  <c r="E56" i="1"/>
  <c r="F48" i="1"/>
  <c r="E47" i="1"/>
  <c r="F47" i="1" s="1"/>
  <c r="F52" i="1"/>
  <c r="E51" i="1"/>
  <c r="F51" i="1" s="1"/>
  <c r="D17" i="1"/>
  <c r="D15" i="1" s="1"/>
  <c r="F48" i="2" l="1"/>
  <c r="F47" i="2" s="1"/>
  <c r="E47" i="2"/>
  <c r="F53" i="2"/>
  <c r="F52" i="2" s="1"/>
  <c r="E52" i="2"/>
  <c r="F70" i="2"/>
  <c r="D65" i="2"/>
  <c r="D11" i="2" s="1"/>
  <c r="D88" i="2" s="1"/>
  <c r="F66" i="2"/>
  <c r="E65" i="2"/>
  <c r="F14" i="2"/>
  <c r="E13" i="2"/>
  <c r="F56" i="1"/>
  <c r="F43" i="1"/>
  <c r="E17" i="1"/>
  <c r="F65" i="2" l="1"/>
  <c r="E11" i="2"/>
  <c r="F11" i="2" s="1"/>
  <c r="F13" i="2"/>
  <c r="F17" i="1"/>
  <c r="D65" i="1" l="1"/>
  <c r="E65" i="1"/>
  <c r="E55" i="1" s="1"/>
  <c r="F55" i="1" l="1"/>
  <c r="E15" i="1"/>
  <c r="F15" i="1" s="1"/>
</calcChain>
</file>

<file path=xl/sharedStrings.xml><?xml version="1.0" encoding="utf-8"?>
<sst xmlns="http://schemas.openxmlformats.org/spreadsheetml/2006/main" count="407" uniqueCount="238">
  <si>
    <t xml:space="preserve">                                 1. Доходы бюджета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</si>
  <si>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</si>
  <si>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</si>
  <si>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</si>
  <si>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</si>
  <si>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</si>
  <si>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4</t>
  </si>
  <si>
    <t>5</t>
  </si>
  <si>
    <t>6</t>
  </si>
  <si>
    <t>Доходы бюджета - всего</t>
  </si>
  <si>
    <t>010</t>
  </si>
  <si>
    <t>X</t>
  </si>
  <si>
    <t>в том числе:</t>
  </si>
  <si>
    <t>НАЛОГОВЫЕ И НЕНАЛОГОВЫЕ ДОХОДЫ</t>
  </si>
  <si>
    <t>000 10000000000000000</t>
  </si>
  <si>
    <t>НАЛОГИ НА ПРИБЫЛЬ, ДОХОДЫ</t>
  </si>
  <si>
    <t>182 10100000000000000</t>
  </si>
  <si>
    <t>Налог на доходы физических лиц</t>
  </si>
  <si>
    <t>182 10102000010000110</t>
  </si>
  <si>
    <t>182 10102010010000110</t>
  </si>
  <si>
    <t>182 10102010011000110</t>
  </si>
  <si>
    <t>182 10102010013000110</t>
  </si>
  <si>
    <t>НАЛОГИ НА ТОВАРЫ (РАБОТЫ, УСЛУГИ), РЕАЛИЗУЕМЫЕ НА ТЕРРИТОРИИ РОССИЙСКОЙ ФЕДЕРАЦИИ</t>
  </si>
  <si>
    <t>100 10300000000000000</t>
  </si>
  <si>
    <t>Акцизы по подакцизным товарам (продукции), производимым на территории Российской Федерации</t>
  </si>
  <si>
    <t>100 10302000010000110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</si>
  <si>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</si>
  <si>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100 10302230010000110</t>
  </si>
  <si>
    <t>100 10302240010000110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</si>
  <si>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</si>
  <si>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100 10302250010000110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</si>
  <si>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</si>
  <si>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100 10302260010000110</t>
  </si>
  <si>
    <t>НАЛОГИ НА ИМУЩЕСТВО</t>
  </si>
  <si>
    <t>182 10600000000000000</t>
  </si>
  <si>
    <t>Налог на имущество физических лиц</t>
  </si>
  <si>
    <t>182 10601000000000110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</si>
  <si>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</si>
  <si>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182 10601030100000110</t>
  </si>
  <si>
    <t>Земельный налог</t>
  </si>
  <si>
    <t>182 10606000000000110</t>
  </si>
  <si>
    <t>Земельный налог с организаций</t>
  </si>
  <si>
    <t>182 10606030000000110</t>
  </si>
  <si>
    <t>Земельный налог с организаций, обладающих земельным участком, расположенным в границах сельских поселений</t>
  </si>
  <si>
    <t>182 10606033100000110</t>
  </si>
  <si>
    <t>БЕЗВОЗМЕЗДНЫЕ ПОСТУПЛЕНИЯ</t>
  </si>
  <si>
    <t>889 20000000000000000</t>
  </si>
  <si>
    <t>БЕЗВОЗМЕЗДНЫЕ ПОСТУПЛЕНИЯ ОТ ДРУГИХ БЮДЖЕТОВ БЮДЖЕТНОЙ СИСТЕМЫ РОССИЙСКОЙ ФЕДЕРАЦИИ</t>
  </si>
  <si>
    <t>889 20200000000000000</t>
  </si>
  <si>
    <t>Дотации бюджетам бюджетной системы Российской Федерации</t>
  </si>
  <si>
    <t>Прочие дотации</t>
  </si>
  <si>
    <t>Прочие дотации бюджетам сельских поселений</t>
  </si>
  <si>
    <t>Иные межбюджетные трансферты</t>
  </si>
  <si>
    <t>Прочие межбюджетные трансферты, передаваемые бюджетам</t>
  </si>
  <si>
    <t>Прочие межбюджетные трансферты, передаваемые бюджетам сельских поселений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</si>
  <si>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</si>
  <si>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</t>
  </si>
  <si>
    <t>Код расхода по бюджетной классификации</t>
  </si>
  <si>
    <t>Расходы бюджета - всего</t>
  </si>
  <si>
    <t>200</t>
  </si>
  <si>
    <t>x</t>
  </si>
  <si>
    <t>ОБЩЕГОСУДАРСТВЕННЫЕ ВОПРОСЫ</t>
  </si>
  <si>
    <t xml:space="preserve">000 0100 0000000000 000 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</si>
  <si>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</si>
  <si>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</si>
  <si>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Фонд оплаты труда государственных (муниципальных) органов</t>
  </si>
  <si>
    <t>Иные выплаты персоналу государственных (муниципальных) органов, за исключением фонда оплаты труда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</si>
  <si>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</si>
  <si>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</si>
  <si>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</si>
  <si>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Закупка товаров, работ, услуг в сфере информационно-коммуникационных технологий</t>
  </si>
  <si>
    <t>Прочая закупка товаров, работ и услуг</t>
  </si>
  <si>
    <t>Иные бюджетные ассигнования</t>
  </si>
  <si>
    <t>Уплата налогов, сборов и иных платежей</t>
  </si>
  <si>
    <t>Уплата иных платежей</t>
  </si>
  <si>
    <t>Резервные средства</t>
  </si>
  <si>
    <t xml:space="preserve">000 0102 0000000000 000 </t>
  </si>
  <si>
    <t xml:space="preserve">000 0102 0000000000 100 </t>
  </si>
  <si>
    <t xml:space="preserve">000 0102 0000000000 120 </t>
  </si>
  <si>
    <t xml:space="preserve">000 0102 0000000000 121 </t>
  </si>
  <si>
    <t xml:space="preserve">000 0102 0000000000 129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</si>
  <si>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</si>
  <si>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000 0104 0000000000 000 </t>
  </si>
  <si>
    <t xml:space="preserve">000 0104 0000000000 100 </t>
  </si>
  <si>
    <t xml:space="preserve">000 0104 0000000000 120 </t>
  </si>
  <si>
    <t xml:space="preserve">000 0104 0000000000 121 </t>
  </si>
  <si>
    <t xml:space="preserve">000 0104 0000000000 122 </t>
  </si>
  <si>
    <t xml:space="preserve">000 0104 0000000000 129 </t>
  </si>
  <si>
    <t xml:space="preserve">000 0104 0000000000 200 </t>
  </si>
  <si>
    <t xml:space="preserve">000 0104 0000000000 240 </t>
  </si>
  <si>
    <t xml:space="preserve">000 0104 0000000000 242 </t>
  </si>
  <si>
    <t xml:space="preserve">000 0104 0000000000 244 </t>
  </si>
  <si>
    <t xml:space="preserve">000 0104 0000000000 800 </t>
  </si>
  <si>
    <t xml:space="preserve">000 0104 0000000000 850 </t>
  </si>
  <si>
    <t xml:space="preserve">000 0104 0000000000 853 </t>
  </si>
  <si>
    <t>Резервные фонды</t>
  </si>
  <si>
    <t xml:space="preserve">000 0111 0000000000 000 </t>
  </si>
  <si>
    <t xml:space="preserve">000 0111 0000000000 800 </t>
  </si>
  <si>
    <t xml:space="preserve">000 0111 0000000000 870 </t>
  </si>
  <si>
    <t>Другие общегосударственные вопросы</t>
  </si>
  <si>
    <t xml:space="preserve">000 0113 0000000000 000 </t>
  </si>
  <si>
    <t xml:space="preserve">000 0113 0000000000 200 </t>
  </si>
  <si>
    <t xml:space="preserve">000 0113 0000000000 240 </t>
  </si>
  <si>
    <t xml:space="preserve">000 0113 0000000000 244 </t>
  </si>
  <si>
    <t>НАЦИОНАЛЬНАЯ БЕЗОПАСНОСТЬ И ПРАВООХРАНИТЕЛЬНАЯ ДЕЯТЕЛЬНОСТЬ</t>
  </si>
  <si>
    <t xml:space="preserve">000 0300 0000000000 000 </t>
  </si>
  <si>
    <t xml:space="preserve">000 0310 0000000000 000 </t>
  </si>
  <si>
    <t xml:space="preserve">000 0310 0000000000 200 </t>
  </si>
  <si>
    <t xml:space="preserve">000 0310 0000000000 240 </t>
  </si>
  <si>
    <t xml:space="preserve">000 0310 0000000000 244 </t>
  </si>
  <si>
    <t>НАЦИОНАЛЬНАЯ ЭКОНОМИКА</t>
  </si>
  <si>
    <t xml:space="preserve">000 0400 0000000000 000 </t>
  </si>
  <si>
    <t>Дорожное хозяйство (дорожные фонды)</t>
  </si>
  <si>
    <t xml:space="preserve">000 0409 0000000000 000 </t>
  </si>
  <si>
    <t>Другие вопросы в области национальной экономики</t>
  </si>
  <si>
    <t xml:space="preserve">000 0412 0000000000 000 </t>
  </si>
  <si>
    <t xml:space="preserve">000 0412 0000000000 200 </t>
  </si>
  <si>
    <t xml:space="preserve">000 0412 0000000000 240 </t>
  </si>
  <si>
    <t xml:space="preserve">000 0412 0000000000 244 </t>
  </si>
  <si>
    <t>ЖИЛИЩНО-КОММУНАЛЬНОЕ ХОЗЯЙСТВО</t>
  </si>
  <si>
    <t xml:space="preserve">000 0500 0000000000 000 </t>
  </si>
  <si>
    <t>Благоустройство</t>
  </si>
  <si>
    <t xml:space="preserve">000 0503 0000000000 000 </t>
  </si>
  <si>
    <t xml:space="preserve">000 0503 0000000000 200 </t>
  </si>
  <si>
    <t xml:space="preserve">000 0503 0000000000 240 </t>
  </si>
  <si>
    <t xml:space="preserve">000 0503 0000000000 244 </t>
  </si>
  <si>
    <t>МЕЖБЮДЖЕТНЫЕ ТРАНСФЕРТЫ ОБЩЕГО ХАРАКТЕРА БЮДЖЕТАМ БЮДЖЕТНОЙ СИСТЕМЫ РОССИЙСКОЙ ФЕДЕРАЦИИ</t>
  </si>
  <si>
    <t xml:space="preserve">000 1400 0000000000 000 </t>
  </si>
  <si>
    <t>Межбюджетные трансферты</t>
  </si>
  <si>
    <t>Прочие межбюджетные трансферты общего характера</t>
  </si>
  <si>
    <t xml:space="preserve">000 1403 0000000000 000 </t>
  </si>
  <si>
    <t xml:space="preserve">000 1403 0000000000 500 </t>
  </si>
  <si>
    <t xml:space="preserve">000 1403 0000000000 540 </t>
  </si>
  <si>
    <t>Результат исполнения бюджета (дефицит / профицит)</t>
  </si>
  <si>
    <t>450</t>
  </si>
  <si>
    <t xml:space="preserve">x                    </t>
  </si>
  <si>
    <t>100 10302231010000110</t>
  </si>
  <si>
    <t>100 10302241010000110</t>
  </si>
  <si>
    <t>100 10302251010000110</t>
  </si>
  <si>
    <t>100 10302261010000110</t>
  </si>
  <si>
    <t>889 20210000000000150</t>
  </si>
  <si>
    <t>889 20219999000000150</t>
  </si>
  <si>
    <t>889 20219999100000150</t>
  </si>
  <si>
    <t>889 20240000000000150</t>
  </si>
  <si>
    <t>889 20249999000000150</t>
  </si>
  <si>
    <t>889 20249999100000150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</si>
  <si>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</si>
  <si>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</si>
  <si>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</t>
  </si>
  <si>
    <t>Функционирование высшего должностного лица субъекта Российской Федерации и муниципального образования</t>
  </si>
  <si>
    <t xml:space="preserve">000 0409 0000000000 200 </t>
  </si>
  <si>
    <t xml:space="preserve">000 0409 0000000000 240 </t>
  </si>
  <si>
    <t xml:space="preserve">000 0409 0000000000 244 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</si>
  <si>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</si>
  <si>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182 10102030010000110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</si>
  <si>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(пени по соответствующему платежу)</t>
  </si>
  <si>
    <t>182 10102030012100110</t>
  </si>
  <si>
    <t>ГОСУДАРСТВЕННАЯ ПОШЛИНА</t>
  </si>
  <si>
    <t>889 10800000000000000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</si>
  <si>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</si>
  <si>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889 10804000010000110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</si>
  <si>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</si>
  <si>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889 10804020010000110</t>
  </si>
  <si>
    <t>889 10804020011000110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</si>
  <si>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 (сумма платежа (перерасчеты,</t>
  </si>
  <si>
    <t>Земельный налог с физических лиц</t>
  </si>
  <si>
    <t>182 10606040000000110</t>
  </si>
  <si>
    <t>Земельный налог с физических лиц, обладающих земельным участком, расположенным в границах сельских поселений</t>
  </si>
  <si>
    <t>182 10606043100000110</t>
  </si>
  <si>
    <t>ДОХОДЫ ОТ ИСПОЛЬЗОВАНИЯ ИМУЩЕСТВА, НАХОДЯЩЕГОСЯ В ГОСУДАРСТВЕННОЙ И МУНИЦИПАЛЬНОЙ СОБСТВЕННОСТИ</t>
  </si>
  <si>
    <t>889 11100000000000000</t>
  </si>
  <si>
    <t>889 11105000000000120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</si>
  <si>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</si>
  <si>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889 11105070000000120</t>
  </si>
  <si>
    <t>Доходы от сдачи в аренду имущества, составляющего казну сельских поселений (за исключением земельных участков)</t>
  </si>
  <si>
    <t>889 11105075100000120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</si>
  <si>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</t>
  </si>
  <si>
    <t>Приложение 1</t>
  </si>
  <si>
    <t>% исполнения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</si>
  <si>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</si>
  <si>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889 20216001000000150</t>
  </si>
  <si>
    <t>Дотации бюджетам сельских поселений на выравнивание бюджетной обеспеченности из бюджетов муниципальных районов</t>
  </si>
  <si>
    <t>889 20216001100000150</t>
  </si>
  <si>
    <t xml:space="preserve">000 0102 0000000000 122 </t>
  </si>
  <si>
    <t>Закупка товаров, работ, услуг в целях капитального ремонта государственного (муниципального) имущества</t>
  </si>
  <si>
    <t xml:space="preserve">000 0409 0000000000 243 </t>
  </si>
  <si>
    <t>Капитальные вложения в объекты государственной (муниципальной) собственности</t>
  </si>
  <si>
    <t xml:space="preserve">000 0409 0000000000 400 </t>
  </si>
  <si>
    <t>Бюджетные инвестиции</t>
  </si>
  <si>
    <t xml:space="preserve">000 0409 0000000000 410 </t>
  </si>
  <si>
    <t>Бюджетные инвестиции в объекты капитального строительства государственной (муниципальной) собственности</t>
  </si>
  <si>
    <t xml:space="preserve">000 0409 0000000000 414 </t>
  </si>
  <si>
    <t xml:space="preserve">000 0503 0000000000 400 </t>
  </si>
  <si>
    <t xml:space="preserve">000 0503 0000000000 410 </t>
  </si>
  <si>
    <t xml:space="preserve">000 0503 0000000000 414 </t>
  </si>
  <si>
    <t xml:space="preserve">000 0104 0000000000 247 </t>
  </si>
  <si>
    <t>Закупка энергетических ресурсов</t>
  </si>
  <si>
    <t xml:space="preserve">000 0503 0000000000 247 </t>
  </si>
  <si>
    <t>Защита населения и территории от чрезвычайных ситуаций природного и техногенного характера, пожарная безопасность</t>
  </si>
  <si>
    <t>ШТРАФЫ, САНКЦИИ, ВОЗМЕЩЕНИЕ УЩЕРБА</t>
  </si>
  <si>
    <t>Платежи в целях возмещения причиненного ущерба (убытков)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</si>
  <si>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сельского поселения (за исключением имущества, закрепленного за муниципальными бюджетными (автономными) учреждени</t>
  </si>
  <si>
    <t>Прочее возмещение ущерба, причиненного муниципальному имуществу сельского поселения (за исключением имущества, закрепленного за муниципальными бюджетными (автономными) учреждениями, унитарными предприятиями)</t>
  </si>
  <si>
    <t>889 11600000000000000</t>
  </si>
  <si>
    <t>889 11610000000000140</t>
  </si>
  <si>
    <t>889 11610030100000140</t>
  </si>
  <si>
    <t>889 11610032100000140</t>
  </si>
  <si>
    <t xml:space="preserve">000 0501 0000000000 000 </t>
  </si>
  <si>
    <t>000 0501 0000000000 200</t>
  </si>
  <si>
    <t>000 0501 0000000000 240</t>
  </si>
  <si>
    <t>000 0501 0000000000 243</t>
  </si>
  <si>
    <t>Жилищное хозяйство</t>
  </si>
  <si>
    <t>Закупка товаров, работ и услуг в целях капитального ремонта государственного (муниципального) имущества</t>
  </si>
  <si>
    <t>Коммунальное хозяйство</t>
  </si>
  <si>
    <t xml:space="preserve">000 0502 0000000000 000 </t>
  </si>
  <si>
    <t xml:space="preserve">000 0502 0000000000 200 </t>
  </si>
  <si>
    <t xml:space="preserve">000 0502 0000000000 240 </t>
  </si>
  <si>
    <t xml:space="preserve">000 0502 0000000000 244 </t>
  </si>
  <si>
    <t>000 0104 0000000000 300</t>
  </si>
  <si>
    <t xml:space="preserve">000 0104 0000000000 320 </t>
  </si>
  <si>
    <t xml:space="preserve">000 0104 0000000000 321 </t>
  </si>
  <si>
    <t>Социальное обеспечение и иные выплаты населению</t>
  </si>
  <si>
    <t>Социальные выплаты гражданам, кроме публичных нормативных социальных выплат</t>
  </si>
  <si>
    <t>Пособия, компенсации и иные социальные выплаты гражданам, кроме публичных нормативных обязательств</t>
  </si>
  <si>
    <t>000 0503 0000000000 243</t>
  </si>
  <si>
    <t>ПЕРЕЧИСЛЕНИЯ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</si>
  <si>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505 20800000000000000</t>
  </si>
  <si>
    <t>-</t>
  </si>
  <si>
    <t>Перечисления из бюджетов сельских поселений (в бюджеты поселений)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</t>
  </si>
  <si>
    <t>505 20805000100000150</t>
  </si>
  <si>
    <t>Обеспечение проведения выборов и референдумов</t>
  </si>
  <si>
    <t xml:space="preserve">000 0107 0000000000 000 </t>
  </si>
  <si>
    <t xml:space="preserve">000 0107 0000000000 800 </t>
  </si>
  <si>
    <t>Специальные расходы</t>
  </si>
  <si>
    <t xml:space="preserve">000 0107 0000000000 880 </t>
  </si>
  <si>
    <t xml:space="preserve">О принятии к сведению отчета об исполнении бюджета  поселка Стрелка-Чуня за 9 месяцев 2024 года </t>
  </si>
  <si>
    <t>РАСХОДЫ</t>
  </si>
  <si>
    <t>к Решению №75 от 15.10.2024г.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</si>
</sst>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?"/>
    <numFmt numFmtId="165" formatCode="#,##0.0"/>
    <numFmt numFmtId="166" formatCode="0.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"/>
    </font>
    <font>
      <sz val="8"/>
      <name val="Arial Cyr"/>
    </font>
    <font>
      <sz val="10"/>
      <name val="Arial Cyr"/>
    </font>
    <font>
      <b/>
      <sz val="8"/>
      <name val="Arial Cyr"/>
    </font>
    <font>
      <b/>
      <sz val="11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Arial Cyr"/>
      <charset val="204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b/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</borders>
  <cellStyleXfs count="5">
    <xf numFmtId="0" fontId="0" fillId="0" borderId="0"/>
    <xf numFmtId="0" fontId="1" fillId="0" borderId="0"/>
    <xf numFmtId="0" fontId="1" fillId="0" borderId="0"/>
    <xf numFmtId="0" fontId="9" fillId="0" borderId="0"/>
    <xf numFmtId="0" fontId="10" fillId="0" borderId="0"/>
  </cellStyleXfs>
  <cellXfs count="129">
    <xf numFmtId="0" fontId="0" fillId="0" borderId="0" xfId="0"/>
    <xf numFmtId="0" fontId="0" fillId="0" borderId="0" xfId="0" applyBorder="1"/>
    <xf numFmtId="0" fontId="2" fillId="0" borderId="27" xfId="2" applyFont="1" applyBorder="1" applyAlignment="1" applyProtection="1">
      <alignment vertical="center" wrapText="1"/>
    </xf>
    <xf numFmtId="49" fontId="2" fillId="0" borderId="27" xfId="2" applyNumberFormat="1" applyFont="1" applyBorder="1" applyAlignment="1" applyProtection="1">
      <alignment horizontal="center" vertical="center" wrapText="1"/>
    </xf>
    <xf numFmtId="0" fontId="2" fillId="0" borderId="25" xfId="2" applyFont="1" applyBorder="1" applyAlignment="1" applyProtection="1">
      <alignment vertical="center" wrapText="1"/>
    </xf>
    <xf numFmtId="49" fontId="2" fillId="0" borderId="25" xfId="2" applyNumberFormat="1" applyFont="1" applyBorder="1" applyAlignment="1" applyProtection="1">
      <alignment horizontal="center" vertical="center" wrapText="1"/>
    </xf>
    <xf numFmtId="49" fontId="2" fillId="0" borderId="11" xfId="2" applyNumberFormat="1" applyFont="1" applyBorder="1" applyAlignment="1" applyProtection="1">
      <alignment vertical="center"/>
    </xf>
    <xf numFmtId="0" fontId="2" fillId="0" borderId="1" xfId="2" applyFont="1" applyBorder="1" applyAlignment="1" applyProtection="1">
      <alignment horizontal="center" vertical="center"/>
    </xf>
    <xf numFmtId="0" fontId="2" fillId="0" borderId="13" xfId="2" applyFont="1" applyBorder="1" applyAlignment="1" applyProtection="1">
      <alignment horizontal="center" vertical="center"/>
    </xf>
    <xf numFmtId="49" fontId="2" fillId="0" borderId="1" xfId="2" applyNumberFormat="1" applyFont="1" applyBorder="1" applyAlignment="1" applyProtection="1">
      <alignment horizontal="center" vertical="center"/>
    </xf>
    <xf numFmtId="49" fontId="2" fillId="0" borderId="13" xfId="2" applyNumberFormat="1" applyFont="1" applyBorder="1" applyAlignment="1" applyProtection="1">
      <alignment horizontal="center" vertical="center"/>
    </xf>
    <xf numFmtId="0" fontId="1" fillId="0" borderId="0" xfId="2"/>
    <xf numFmtId="49" fontId="4" fillId="0" borderId="28" xfId="2" applyNumberFormat="1" applyFont="1" applyBorder="1" applyAlignment="1" applyProtection="1">
      <alignment horizontal="center" wrapText="1"/>
    </xf>
    <xf numFmtId="49" fontId="4" fillId="0" borderId="25" xfId="2" applyNumberFormat="1" applyFont="1" applyBorder="1" applyAlignment="1" applyProtection="1">
      <alignment horizontal="center"/>
    </xf>
    <xf numFmtId="49" fontId="2" fillId="0" borderId="19" xfId="2" applyNumberFormat="1" applyFont="1" applyBorder="1" applyAlignment="1" applyProtection="1">
      <alignment horizontal="center" wrapText="1"/>
    </xf>
    <xf numFmtId="49" fontId="2" fillId="0" borderId="17" xfId="2" applyNumberFormat="1" applyFont="1" applyBorder="1" applyAlignment="1" applyProtection="1">
      <alignment horizontal="center"/>
    </xf>
    <xf numFmtId="0" fontId="3" fillId="0" borderId="30" xfId="2" applyFont="1" applyBorder="1" applyAlignment="1" applyProtection="1"/>
    <xf numFmtId="0" fontId="3" fillId="0" borderId="30" xfId="2" applyFont="1" applyBorder="1" applyAlignment="1" applyProtection="1">
      <alignment horizontal="center"/>
    </xf>
    <xf numFmtId="49" fontId="2" fillId="0" borderId="31" xfId="2" applyNumberFormat="1" applyFont="1" applyBorder="1" applyAlignment="1" applyProtection="1">
      <alignment horizontal="center" wrapText="1"/>
    </xf>
    <xf numFmtId="49" fontId="2" fillId="0" borderId="32" xfId="2" applyNumberFormat="1" applyFont="1" applyBorder="1" applyAlignment="1" applyProtection="1">
      <alignment horizontal="center"/>
    </xf>
    <xf numFmtId="49" fontId="4" fillId="0" borderId="35" xfId="2" applyNumberFormat="1" applyFont="1" applyBorder="1" applyAlignment="1" applyProtection="1">
      <alignment horizontal="center" wrapText="1"/>
    </xf>
    <xf numFmtId="49" fontId="4" fillId="0" borderId="27" xfId="2" applyNumberFormat="1" applyFont="1" applyBorder="1" applyAlignment="1" applyProtection="1">
      <alignment horizontal="center"/>
    </xf>
    <xf numFmtId="0" fontId="3" fillId="0" borderId="18" xfId="2" applyFont="1" applyBorder="1" applyAlignment="1" applyProtection="1"/>
    <xf numFmtId="0" fontId="3" fillId="0" borderId="18" xfId="2" applyFont="1" applyBorder="1" applyAlignment="1" applyProtection="1">
      <alignment horizontal="center"/>
    </xf>
    <xf numFmtId="165" fontId="4" fillId="0" borderId="7" xfId="2" applyNumberFormat="1" applyFont="1" applyBorder="1" applyAlignment="1" applyProtection="1">
      <alignment horizontal="right"/>
    </xf>
    <xf numFmtId="165" fontId="3" fillId="0" borderId="18" xfId="2" applyNumberFormat="1" applyFont="1" applyBorder="1" applyAlignment="1" applyProtection="1">
      <alignment horizontal="right"/>
    </xf>
    <xf numFmtId="165" fontId="3" fillId="0" borderId="18" xfId="2" applyNumberFormat="1" applyFont="1" applyBorder="1" applyAlignment="1" applyProtection="1"/>
    <xf numFmtId="165" fontId="4" fillId="0" borderId="18" xfId="2" applyNumberFormat="1" applyFont="1" applyBorder="1" applyAlignment="1" applyProtection="1">
      <alignment horizontal="right"/>
    </xf>
    <xf numFmtId="165" fontId="4" fillId="0" borderId="10" xfId="2" applyNumberFormat="1" applyFont="1" applyBorder="1" applyAlignment="1" applyProtection="1">
      <alignment horizontal="right"/>
    </xf>
    <xf numFmtId="165" fontId="4" fillId="0" borderId="11" xfId="2" applyNumberFormat="1" applyFont="1" applyBorder="1" applyAlignment="1" applyProtection="1">
      <alignment horizontal="right"/>
    </xf>
    <xf numFmtId="165" fontId="3" fillId="0" borderId="30" xfId="2" applyNumberFormat="1" applyFont="1" applyBorder="1" applyAlignment="1" applyProtection="1">
      <alignment horizontal="right"/>
    </xf>
    <xf numFmtId="165" fontId="3" fillId="0" borderId="30" xfId="2" applyNumberFormat="1" applyFont="1" applyBorder="1" applyAlignment="1" applyProtection="1"/>
    <xf numFmtId="165" fontId="2" fillId="0" borderId="33" xfId="2" applyNumberFormat="1" applyFont="1" applyBorder="1" applyAlignment="1" applyProtection="1">
      <alignment horizontal="right"/>
    </xf>
    <xf numFmtId="165" fontId="2" fillId="0" borderId="34" xfId="2" applyNumberFormat="1" applyFont="1" applyBorder="1" applyAlignment="1" applyProtection="1">
      <alignment horizontal="right"/>
    </xf>
    <xf numFmtId="165" fontId="2" fillId="2" borderId="18" xfId="2" applyNumberFormat="1" applyFont="1" applyFill="1" applyBorder="1" applyAlignment="1" applyProtection="1">
      <alignment horizontal="right"/>
    </xf>
    <xf numFmtId="165" fontId="4" fillId="2" borderId="10" xfId="2" applyNumberFormat="1" applyFont="1" applyFill="1" applyBorder="1" applyAlignment="1" applyProtection="1">
      <alignment horizontal="right"/>
    </xf>
    <xf numFmtId="165" fontId="2" fillId="2" borderId="17" xfId="2" applyNumberFormat="1" applyFont="1" applyFill="1" applyBorder="1" applyAlignment="1" applyProtection="1">
      <alignment horizontal="right"/>
    </xf>
    <xf numFmtId="49" fontId="2" fillId="0" borderId="19" xfId="0" applyNumberFormat="1" applyFont="1" applyBorder="1" applyAlignment="1" applyProtection="1">
      <alignment horizontal="center" wrapText="1"/>
    </xf>
    <xf numFmtId="49" fontId="2" fillId="0" borderId="17" xfId="0" applyNumberFormat="1" applyFont="1" applyBorder="1" applyAlignment="1" applyProtection="1">
      <alignment horizontal="center"/>
    </xf>
    <xf numFmtId="165" fontId="2" fillId="2" borderId="10" xfId="2" applyNumberFormat="1" applyFont="1" applyFill="1" applyBorder="1" applyAlignment="1" applyProtection="1">
      <alignment horizontal="right"/>
    </xf>
    <xf numFmtId="165" fontId="2" fillId="2" borderId="25" xfId="2" applyNumberFormat="1" applyFont="1" applyFill="1" applyBorder="1" applyAlignment="1" applyProtection="1">
      <alignment horizontal="right"/>
    </xf>
    <xf numFmtId="0" fontId="5" fillId="0" borderId="0" xfId="0" applyFont="1" applyBorder="1"/>
    <xf numFmtId="0" fontId="6" fillId="0" borderId="0" xfId="0" applyFont="1" applyBorder="1"/>
    <xf numFmtId="0" fontId="7" fillId="0" borderId="1" xfId="1" applyFont="1" applyBorder="1" applyAlignment="1" applyProtection="1">
      <alignment horizontal="center" vertical="center"/>
    </xf>
    <xf numFmtId="0" fontId="7" fillId="0" borderId="13" xfId="1" applyFont="1" applyBorder="1" applyAlignment="1" applyProtection="1">
      <alignment horizontal="center" vertical="center"/>
    </xf>
    <xf numFmtId="49" fontId="7" fillId="0" borderId="1" xfId="1" applyNumberFormat="1" applyFont="1" applyBorder="1" applyAlignment="1" applyProtection="1">
      <alignment horizontal="center" vertical="center"/>
    </xf>
    <xf numFmtId="49" fontId="7" fillId="0" borderId="14" xfId="1" applyNumberFormat="1" applyFont="1" applyBorder="1" applyAlignment="1" applyProtection="1">
      <alignment horizontal="center" vertical="center"/>
    </xf>
    <xf numFmtId="49" fontId="7" fillId="0" borderId="15" xfId="1" applyNumberFormat="1" applyFont="1" applyBorder="1" applyAlignment="1" applyProtection="1">
      <alignment horizontal="center" vertical="center"/>
    </xf>
    <xf numFmtId="49" fontId="7" fillId="0" borderId="21" xfId="1" applyNumberFormat="1" applyFont="1" applyBorder="1" applyAlignment="1" applyProtection="1">
      <alignment horizontal="center" wrapText="1"/>
    </xf>
    <xf numFmtId="49" fontId="7" fillId="0" borderId="22" xfId="1" applyNumberFormat="1" applyFont="1" applyBorder="1" applyAlignment="1" applyProtection="1">
      <alignment horizontal="center"/>
    </xf>
    <xf numFmtId="165" fontId="7" fillId="0" borderId="23" xfId="1" applyNumberFormat="1" applyFont="1" applyBorder="1" applyAlignment="1" applyProtection="1">
      <alignment horizontal="right"/>
    </xf>
    <xf numFmtId="0" fontId="6" fillId="0" borderId="0" xfId="0" applyFont="1" applyBorder="1" applyAlignment="1">
      <alignment vertical="center"/>
    </xf>
    <xf numFmtId="49" fontId="7" fillId="0" borderId="18" xfId="1" applyNumberFormat="1" applyFont="1" applyBorder="1" applyAlignment="1" applyProtection="1">
      <alignment horizontal="center" wrapText="1"/>
    </xf>
    <xf numFmtId="49" fontId="7" fillId="0" borderId="18" xfId="1" applyNumberFormat="1" applyFont="1" applyBorder="1" applyAlignment="1" applyProtection="1">
      <alignment horizontal="center"/>
    </xf>
    <xf numFmtId="165" fontId="7" fillId="0" borderId="18" xfId="1" applyNumberFormat="1" applyFont="1" applyBorder="1" applyAlignment="1" applyProtection="1">
      <alignment horizontal="right"/>
    </xf>
    <xf numFmtId="49" fontId="7" fillId="0" borderId="9" xfId="1" applyNumberFormat="1" applyFont="1" applyBorder="1" applyAlignment="1" applyProtection="1">
      <alignment horizontal="center" wrapText="1"/>
    </xf>
    <xf numFmtId="49" fontId="7" fillId="0" borderId="25" xfId="1" applyNumberFormat="1" applyFont="1" applyBorder="1" applyAlignment="1" applyProtection="1">
      <alignment horizontal="center"/>
    </xf>
    <xf numFmtId="165" fontId="7" fillId="0" borderId="10" xfId="1" applyNumberFormat="1" applyFont="1" applyBorder="1" applyAlignment="1" applyProtection="1">
      <alignment horizontal="right"/>
    </xf>
    <xf numFmtId="0" fontId="7" fillId="0" borderId="18" xfId="0" applyNumberFormat="1" applyFont="1" applyFill="1" applyBorder="1" applyAlignment="1" applyProtection="1">
      <alignment vertical="top" wrapText="1"/>
      <protection locked="0"/>
    </xf>
    <xf numFmtId="49" fontId="7" fillId="0" borderId="9" xfId="0" applyNumberFormat="1" applyFont="1" applyBorder="1" applyAlignment="1" applyProtection="1">
      <alignment horizontal="center" wrapText="1"/>
    </xf>
    <xf numFmtId="49" fontId="7" fillId="0" borderId="25" xfId="0" applyNumberFormat="1" applyFont="1" applyBorder="1" applyAlignment="1" applyProtection="1">
      <alignment horizontal="center"/>
    </xf>
    <xf numFmtId="0" fontId="7" fillId="0" borderId="0" xfId="1" applyFont="1" applyBorder="1" applyAlignment="1" applyProtection="1"/>
    <xf numFmtId="0" fontId="7" fillId="0" borderId="18" xfId="0" applyNumberFormat="1" applyFont="1" applyFill="1" applyBorder="1" applyAlignment="1">
      <alignment vertical="top" wrapText="1"/>
    </xf>
    <xf numFmtId="49" fontId="2" fillId="0" borderId="28" xfId="0" applyNumberFormat="1" applyFont="1" applyBorder="1" applyAlignment="1" applyProtection="1">
      <alignment horizontal="center" wrapText="1"/>
    </xf>
    <xf numFmtId="49" fontId="4" fillId="0" borderId="28" xfId="0" applyNumberFormat="1" applyFont="1" applyBorder="1" applyAlignment="1" applyProtection="1">
      <alignment horizontal="center" wrapText="1"/>
    </xf>
    <xf numFmtId="49" fontId="8" fillId="0" borderId="25" xfId="2" applyNumberFormat="1" applyFont="1" applyBorder="1" applyAlignment="1" applyProtection="1">
      <alignment horizontal="center"/>
    </xf>
    <xf numFmtId="0" fontId="6" fillId="0" borderId="0" xfId="0" applyFont="1" applyBorder="1" applyAlignment="1">
      <alignment vertical="top"/>
    </xf>
    <xf numFmtId="0" fontId="7" fillId="0" borderId="12" xfId="1" applyFont="1" applyBorder="1" applyAlignment="1" applyProtection="1">
      <alignment horizontal="center" vertical="top"/>
    </xf>
    <xf numFmtId="49" fontId="7" fillId="0" borderId="20" xfId="1" applyNumberFormat="1" applyFont="1" applyBorder="1" applyAlignment="1" applyProtection="1">
      <alignment horizontal="left" vertical="top" wrapText="1"/>
    </xf>
    <xf numFmtId="49" fontId="7" fillId="0" borderId="18" xfId="1" applyNumberFormat="1" applyFont="1" applyBorder="1" applyAlignment="1" applyProtection="1">
      <alignment horizontal="left" vertical="top" wrapText="1"/>
    </xf>
    <xf numFmtId="49" fontId="7" fillId="0" borderId="24" xfId="1" applyNumberFormat="1" applyFont="1" applyBorder="1" applyAlignment="1" applyProtection="1">
      <alignment horizontal="left" vertical="top" wrapText="1"/>
    </xf>
    <xf numFmtId="164" fontId="7" fillId="0" borderId="24" xfId="1" applyNumberFormat="1" applyFont="1" applyBorder="1" applyAlignment="1" applyProtection="1">
      <alignment horizontal="left" vertical="top" wrapText="1"/>
    </xf>
    <xf numFmtId="49" fontId="7" fillId="0" borderId="24" xfId="0" applyNumberFormat="1" applyFont="1" applyBorder="1" applyAlignment="1" applyProtection="1">
      <alignment horizontal="left" vertical="top" wrapText="1"/>
    </xf>
    <xf numFmtId="0" fontId="2" fillId="0" borderId="12" xfId="2" applyFont="1" applyBorder="1" applyAlignment="1" applyProtection="1">
      <alignment horizontal="center" vertical="top"/>
    </xf>
    <xf numFmtId="49" fontId="4" fillId="0" borderId="8" xfId="2" applyNumberFormat="1" applyFont="1" applyBorder="1" applyAlignment="1" applyProtection="1">
      <alignment horizontal="left" vertical="top" wrapText="1"/>
    </xf>
    <xf numFmtId="0" fontId="2" fillId="0" borderId="18" xfId="2" applyFont="1" applyBorder="1" applyAlignment="1" applyProtection="1">
      <alignment vertical="top"/>
    </xf>
    <xf numFmtId="49" fontId="4" fillId="0" borderId="24" xfId="2" applyNumberFormat="1" applyFont="1" applyBorder="1" applyAlignment="1" applyProtection="1">
      <alignment horizontal="left" vertical="top" wrapText="1"/>
    </xf>
    <xf numFmtId="49" fontId="2" fillId="0" borderId="16" xfId="2" applyNumberFormat="1" applyFont="1" applyBorder="1" applyAlignment="1" applyProtection="1">
      <alignment horizontal="left" vertical="top" wrapText="1"/>
    </xf>
    <xf numFmtId="49" fontId="2" fillId="0" borderId="16" xfId="0" applyNumberFormat="1" applyFont="1" applyBorder="1" applyAlignment="1" applyProtection="1">
      <alignment horizontal="left" vertical="top" wrapText="1"/>
    </xf>
    <xf numFmtId="49" fontId="4" fillId="0" borderId="24" xfId="0" applyNumberFormat="1" applyFont="1" applyBorder="1" applyAlignment="1" applyProtection="1">
      <alignment horizontal="left" vertical="top" wrapText="1"/>
    </xf>
    <xf numFmtId="0" fontId="3" fillId="0" borderId="2" xfId="2" applyFont="1" applyBorder="1" applyAlignment="1" applyProtection="1">
      <alignment vertical="top"/>
    </xf>
    <xf numFmtId="49" fontId="2" fillId="0" borderId="29" xfId="2" applyNumberFormat="1" applyFont="1" applyBorder="1" applyAlignment="1" applyProtection="1">
      <alignment horizontal="left" vertical="top" wrapText="1"/>
    </xf>
    <xf numFmtId="0" fontId="0" fillId="0" borderId="0" xfId="0" applyBorder="1" applyAlignment="1">
      <alignment vertical="top"/>
    </xf>
    <xf numFmtId="49" fontId="2" fillId="0" borderId="16" xfId="0" applyNumberFormat="1" applyFont="1" applyBorder="1" applyAlignment="1" applyProtection="1">
      <alignment horizontal="left" wrapText="1"/>
    </xf>
    <xf numFmtId="49" fontId="2" fillId="0" borderId="18" xfId="2" applyNumberFormat="1" applyFont="1" applyBorder="1" applyAlignment="1" applyProtection="1">
      <alignment horizontal="center" vertical="center"/>
    </xf>
    <xf numFmtId="49" fontId="7" fillId="0" borderId="24" xfId="1" applyNumberFormat="1" applyFont="1" applyBorder="1" applyAlignment="1" applyProtection="1">
      <alignment horizontal="left" wrapText="1"/>
    </xf>
    <xf numFmtId="164" fontId="7" fillId="0" borderId="24" xfId="1" applyNumberFormat="1" applyFont="1" applyBorder="1" applyAlignment="1" applyProtection="1">
      <alignment horizontal="left" wrapText="1"/>
    </xf>
    <xf numFmtId="166" fontId="7" fillId="0" borderId="10" xfId="1" applyNumberFormat="1" applyFont="1" applyBorder="1" applyAlignment="1" applyProtection="1">
      <alignment horizontal="right"/>
    </xf>
    <xf numFmtId="166" fontId="7" fillId="0" borderId="23" xfId="1" applyNumberFormat="1" applyFont="1" applyBorder="1" applyAlignment="1" applyProtection="1">
      <alignment horizontal="right"/>
    </xf>
    <xf numFmtId="166" fontId="7" fillId="0" borderId="18" xfId="1" applyNumberFormat="1" applyFont="1" applyBorder="1" applyAlignment="1" applyProtection="1">
      <alignment horizontal="right"/>
    </xf>
    <xf numFmtId="49" fontId="11" fillId="0" borderId="24" xfId="4" applyNumberFormat="1" applyFont="1" applyBorder="1" applyAlignment="1" applyProtection="1">
      <alignment horizontal="left" wrapText="1"/>
    </xf>
    <xf numFmtId="49" fontId="11" fillId="0" borderId="28" xfId="4" applyNumberFormat="1" applyFont="1" applyBorder="1" applyAlignment="1" applyProtection="1">
      <alignment horizontal="center" wrapText="1"/>
    </xf>
    <xf numFmtId="49" fontId="12" fillId="0" borderId="16" xfId="4" applyNumberFormat="1" applyFont="1" applyBorder="1" applyAlignment="1" applyProtection="1">
      <alignment horizontal="left" wrapText="1"/>
    </xf>
    <xf numFmtId="49" fontId="12" fillId="0" borderId="19" xfId="4" applyNumberFormat="1" applyFont="1" applyBorder="1" applyAlignment="1" applyProtection="1">
      <alignment horizontal="center" wrapText="1"/>
    </xf>
    <xf numFmtId="49" fontId="11" fillId="0" borderId="25" xfId="4" applyNumberFormat="1" applyFont="1" applyBorder="1" applyAlignment="1" applyProtection="1">
      <alignment horizontal="center"/>
    </xf>
    <xf numFmtId="49" fontId="12" fillId="0" borderId="17" xfId="4" applyNumberFormat="1" applyFont="1" applyBorder="1" applyAlignment="1" applyProtection="1">
      <alignment horizontal="center"/>
    </xf>
    <xf numFmtId="0" fontId="7" fillId="0" borderId="0" xfId="1" applyFont="1" applyBorder="1" applyAlignment="1" applyProtection="1">
      <alignment horizontal="center"/>
    </xf>
    <xf numFmtId="0" fontId="13" fillId="0" borderId="0" xfId="2" applyFont="1" applyAlignment="1">
      <alignment vertical="top"/>
    </xf>
    <xf numFmtId="0" fontId="6" fillId="0" borderId="0" xfId="0" applyFont="1" applyBorder="1" applyAlignment="1">
      <alignment horizontal="right"/>
    </xf>
    <xf numFmtId="0" fontId="6" fillId="0" borderId="0" xfId="0" applyFont="1" applyBorder="1" applyAlignment="1">
      <alignment horizontal="left" wrapText="1" shrinkToFit="1"/>
    </xf>
    <xf numFmtId="49" fontId="7" fillId="0" borderId="5" xfId="1" applyNumberFormat="1" applyFont="1" applyBorder="1" applyAlignment="1" applyProtection="1">
      <alignment horizontal="center" vertical="center" wrapText="1"/>
    </xf>
    <xf numFmtId="49" fontId="7" fillId="0" borderId="8" xfId="1" applyNumberFormat="1" applyFont="1" applyBorder="1" applyAlignment="1" applyProtection="1">
      <alignment horizontal="center" vertical="center" wrapText="1"/>
    </xf>
    <xf numFmtId="49" fontId="7" fillId="0" borderId="11" xfId="1" applyNumberFormat="1" applyFont="1" applyBorder="1" applyAlignment="1" applyProtection="1">
      <alignment horizontal="center" vertical="center" wrapText="1"/>
    </xf>
    <xf numFmtId="49" fontId="7" fillId="0" borderId="4" xfId="1" applyNumberFormat="1" applyFont="1" applyBorder="1" applyAlignment="1" applyProtection="1">
      <alignment horizontal="center" vertical="center" wrapText="1"/>
    </xf>
    <xf numFmtId="49" fontId="7" fillId="0" borderId="7" xfId="1" applyNumberFormat="1" applyFont="1" applyBorder="1" applyAlignment="1" applyProtection="1">
      <alignment horizontal="center" vertical="center" wrapText="1"/>
    </xf>
    <xf numFmtId="49" fontId="7" fillId="0" borderId="10" xfId="1" applyNumberFormat="1" applyFont="1" applyBorder="1" applyAlignment="1" applyProtection="1">
      <alignment horizontal="center" vertical="center" wrapText="1"/>
    </xf>
    <xf numFmtId="0" fontId="7" fillId="0" borderId="0" xfId="1" applyFont="1" applyBorder="1" applyAlignment="1" applyProtection="1">
      <alignment horizontal="center"/>
    </xf>
    <xf numFmtId="0" fontId="7" fillId="0" borderId="4" xfId="1" applyFont="1" applyBorder="1" applyAlignment="1" applyProtection="1">
      <alignment horizontal="center" vertical="center" wrapText="1"/>
    </xf>
    <xf numFmtId="0" fontId="7" fillId="0" borderId="7" xfId="1" applyFont="1" applyBorder="1" applyAlignment="1" applyProtection="1">
      <alignment horizontal="center" vertical="center" wrapText="1"/>
    </xf>
    <xf numFmtId="0" fontId="7" fillId="0" borderId="10" xfId="1" applyFont="1" applyBorder="1" applyAlignment="1" applyProtection="1">
      <alignment horizontal="center" vertical="center" wrapText="1"/>
    </xf>
    <xf numFmtId="0" fontId="7" fillId="0" borderId="3" xfId="1" applyFont="1" applyBorder="1" applyAlignment="1" applyProtection="1">
      <alignment horizontal="center" vertical="top" wrapText="1"/>
    </xf>
    <xf numFmtId="0" fontId="7" fillId="0" borderId="6" xfId="1" applyFont="1" applyBorder="1" applyAlignment="1" applyProtection="1">
      <alignment horizontal="center" vertical="top" wrapText="1"/>
    </xf>
    <xf numFmtId="0" fontId="7" fillId="0" borderId="9" xfId="1" applyFont="1" applyBorder="1" applyAlignment="1" applyProtection="1">
      <alignment horizontal="center" vertical="top" wrapText="1"/>
    </xf>
    <xf numFmtId="0" fontId="2" fillId="0" borderId="3" xfId="2" applyFont="1" applyBorder="1" applyAlignment="1" applyProtection="1">
      <alignment horizontal="center" vertical="top"/>
    </xf>
    <xf numFmtId="0" fontId="2" fillId="0" borderId="6" xfId="2" applyFont="1" applyBorder="1" applyAlignment="1" applyProtection="1">
      <alignment horizontal="center" vertical="top"/>
    </xf>
    <xf numFmtId="0" fontId="2" fillId="0" borderId="9" xfId="2" applyFont="1" applyBorder="1" applyAlignment="1" applyProtection="1">
      <alignment horizontal="center" vertical="top"/>
    </xf>
    <xf numFmtId="0" fontId="2" fillId="0" borderId="4" xfId="2" applyFont="1" applyBorder="1" applyAlignment="1" applyProtection="1">
      <alignment horizontal="center" vertical="center" wrapText="1"/>
    </xf>
    <xf numFmtId="0" fontId="2" fillId="0" borderId="7" xfId="2" applyFont="1" applyBorder="1" applyAlignment="1" applyProtection="1">
      <alignment horizontal="center" vertical="center" wrapText="1"/>
    </xf>
    <xf numFmtId="0" fontId="2" fillId="0" borderId="10" xfId="2" applyFont="1" applyBorder="1" applyAlignment="1" applyProtection="1">
      <alignment horizontal="center" vertical="center" wrapText="1"/>
    </xf>
    <xf numFmtId="49" fontId="2" fillId="0" borderId="4" xfId="2" applyNumberFormat="1" applyFont="1" applyBorder="1" applyAlignment="1" applyProtection="1">
      <alignment horizontal="center" vertical="center" wrapText="1"/>
    </xf>
    <xf numFmtId="49" fontId="2" fillId="0" borderId="7" xfId="2" applyNumberFormat="1" applyFont="1" applyBorder="1" applyAlignment="1" applyProtection="1">
      <alignment horizontal="center" vertical="center" wrapText="1"/>
    </xf>
    <xf numFmtId="49" fontId="2" fillId="0" borderId="10" xfId="2" applyNumberFormat="1" applyFont="1" applyBorder="1" applyAlignment="1" applyProtection="1">
      <alignment horizontal="center" vertical="center" wrapText="1"/>
    </xf>
    <xf numFmtId="49" fontId="2" fillId="0" borderId="4" xfId="2" applyNumberFormat="1" applyFont="1" applyBorder="1" applyAlignment="1" applyProtection="1">
      <alignment horizontal="center" vertical="center"/>
    </xf>
    <xf numFmtId="49" fontId="2" fillId="0" borderId="7" xfId="2" applyNumberFormat="1" applyFont="1" applyBorder="1" applyAlignment="1" applyProtection="1">
      <alignment horizontal="center" vertical="center"/>
    </xf>
    <xf numFmtId="49" fontId="2" fillId="0" borderId="5" xfId="1" applyNumberFormat="1" applyFont="1" applyBorder="1" applyAlignment="1" applyProtection="1">
      <alignment horizontal="center" vertical="center" wrapText="1"/>
    </xf>
    <xf numFmtId="49" fontId="2" fillId="0" borderId="8" xfId="1" applyNumberFormat="1" applyFont="1" applyBorder="1" applyAlignment="1" applyProtection="1">
      <alignment horizontal="center" vertical="center" wrapText="1"/>
    </xf>
    <xf numFmtId="49" fontId="2" fillId="0" borderId="11" xfId="1" applyNumberFormat="1" applyFont="1" applyBorder="1" applyAlignment="1" applyProtection="1">
      <alignment horizontal="center" vertical="center" wrapText="1"/>
    </xf>
    <xf numFmtId="0" fontId="2" fillId="0" borderId="26" xfId="2" applyFont="1" applyBorder="1" applyAlignment="1" applyProtection="1">
      <alignment horizontal="center" vertical="center" wrapText="1"/>
    </xf>
    <xf numFmtId="0" fontId="2" fillId="0" borderId="27" xfId="2" applyFont="1" applyBorder="1" applyAlignment="1" applyProtection="1">
      <alignment horizontal="center" vertical="center" wrapText="1"/>
    </xf>
  </cellXfs>
  <cellStyles count="5">
    <cellStyle name="Обычный" xfId="0" builtinId="0"/>
    <cellStyle name="Обычный 2" xfId="3"/>
    <cellStyle name="Обычный_Доходы" xfId="1"/>
    <cellStyle name="Обычный_Расходы" xfId="2"/>
    <cellStyle name="Обычный_расходы_1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BarkovaON/Desktop/&#1057;&#1090;&#1088;&#1077;&#1083;&#1082;&#1072;/&#1057;&#1090;&#1088;&#1077;&#1083;&#1082;&#1072;%20&#1055;&#1086;&#1089;&#1090;&#1072;&#1085;&#1086;&#1074;&#1083;&#1077;&#1085;&#1080;&#1077;%20&#1086;&#1073;%20&#1080;&#1089;&#1087;&#1086;&#1083;&#1085;&#1077;&#1085;&#1080;&#1080;%20&#1073;&#1102;&#1076;&#1078;&#1077;&#1090;&#1072;%20&#1079;&#1072;%20&#1087;&#1086;&#1083;&#1091;&#1075;&#1086;&#1076;&#1080;&#1077;%202024%20&#1075;&#1086;&#1076;&#1072;/&#1055;&#1088;&#1080;&#1083;&#1086;&#1078;&#1077;&#1085;&#1080;&#1077;%20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ходы"/>
      <sheetName val="Расходы"/>
    </sheetNames>
    <sheetDataSet>
      <sheetData sheetId="0">
        <row r="19">
          <cell r="D19">
            <v>16884</v>
          </cell>
          <cell r="E19">
            <v>13198.7</v>
          </cell>
        </row>
      </sheetData>
      <sheetData sheetId="1">
        <row r="13">
          <cell r="D13">
            <v>17285</v>
          </cell>
          <cell r="E13">
            <v>12794.599999999999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67"/>
  <sheetViews>
    <sheetView tabSelected="1" zoomScaleNormal="100" workbookViewId="0">
      <selection activeCell="D3" sqref="D3:F3"/>
    </sheetView>
  </sheetViews>
  <sheetFormatPr defaultColWidth="9.140625" defaultRowHeight="12" outlineLevelRow="1" x14ac:dyDescent="0.2"/>
  <cols>
    <col min="1" max="1" width="33.85546875" style="66" customWidth="1"/>
    <col min="2" max="2" width="8.85546875" style="42"/>
    <col min="3" max="3" width="20.140625" style="42" customWidth="1"/>
    <col min="4" max="4" width="12" style="42" customWidth="1"/>
    <col min="5" max="5" width="11.7109375" style="42" customWidth="1"/>
    <col min="6" max="6" width="11.5703125" style="42" customWidth="1"/>
    <col min="7" max="16384" width="9.140625" style="42"/>
  </cols>
  <sheetData>
    <row r="2" spans="1:6" x14ac:dyDescent="0.2">
      <c r="D2" s="98" t="s">
        <v>177</v>
      </c>
      <c r="E2" s="98"/>
      <c r="F2" s="98"/>
    </row>
    <row r="3" spans="1:6" x14ac:dyDescent="0.2">
      <c r="D3" s="98" t="s">
        <v>237</v>
      </c>
      <c r="E3" s="98"/>
      <c r="F3" s="98"/>
    </row>
    <row r="4" spans="1:6" ht="36" customHeight="1" x14ac:dyDescent="0.2">
      <c r="D4" s="99" t="s">
        <v>235</v>
      </c>
      <c r="E4" s="99"/>
      <c r="F4" s="99"/>
    </row>
    <row r="6" spans="1:6" ht="12.75" thickBot="1" x14ac:dyDescent="0.25">
      <c r="A6" s="106" t="s">
        <v>0</v>
      </c>
      <c r="B6" s="106"/>
      <c r="C6" s="106"/>
      <c r="D6" s="106"/>
      <c r="E6" s="96"/>
      <c r="F6" s="61"/>
    </row>
    <row r="7" spans="1:6" ht="14.45" customHeight="1" x14ac:dyDescent="0.2">
      <c r="A7" s="110" t="s">
        <v>1</v>
      </c>
      <c r="B7" s="107" t="s">
        <v>2</v>
      </c>
      <c r="C7" s="107" t="s">
        <v>3</v>
      </c>
      <c r="D7" s="103" t="s">
        <v>4</v>
      </c>
      <c r="E7" s="103" t="s">
        <v>5</v>
      </c>
      <c r="F7" s="100" t="s">
        <v>178</v>
      </c>
    </row>
    <row r="8" spans="1:6" x14ac:dyDescent="0.2">
      <c r="A8" s="111"/>
      <c r="B8" s="108"/>
      <c r="C8" s="108"/>
      <c r="D8" s="104"/>
      <c r="E8" s="104"/>
      <c r="F8" s="101"/>
    </row>
    <row r="9" spans="1:6" ht="9.75" customHeight="1" x14ac:dyDescent="0.2">
      <c r="A9" s="111"/>
      <c r="B9" s="108"/>
      <c r="C9" s="108"/>
      <c r="D9" s="104"/>
      <c r="E9" s="104"/>
      <c r="F9" s="101"/>
    </row>
    <row r="10" spans="1:6" ht="14.45" hidden="1" customHeight="1" x14ac:dyDescent="0.2">
      <c r="A10" s="111"/>
      <c r="B10" s="108"/>
      <c r="C10" s="108"/>
      <c r="D10" s="104"/>
      <c r="E10" s="104"/>
      <c r="F10" s="101"/>
    </row>
    <row r="11" spans="1:6" ht="14.45" hidden="1" customHeight="1" x14ac:dyDescent="0.2">
      <c r="A11" s="111"/>
      <c r="B11" s="108"/>
      <c r="C11" s="108"/>
      <c r="D11" s="104"/>
      <c r="E11" s="104"/>
      <c r="F11" s="101"/>
    </row>
    <row r="12" spans="1:6" ht="14.45" hidden="1" customHeight="1" x14ac:dyDescent="0.2">
      <c r="A12" s="111"/>
      <c r="B12" s="108"/>
      <c r="C12" s="108"/>
      <c r="D12" s="104"/>
      <c r="E12" s="104"/>
      <c r="F12" s="101"/>
    </row>
    <row r="13" spans="1:6" ht="14.45" hidden="1" customHeight="1" x14ac:dyDescent="0.2">
      <c r="A13" s="112"/>
      <c r="B13" s="109"/>
      <c r="C13" s="109"/>
      <c r="D13" s="105"/>
      <c r="E13" s="105"/>
      <c r="F13" s="102"/>
    </row>
    <row r="14" spans="1:6" ht="12.75" thickBot="1" x14ac:dyDescent="0.25">
      <c r="A14" s="67">
        <v>1</v>
      </c>
      <c r="B14" s="43">
        <v>2</v>
      </c>
      <c r="C14" s="44">
        <v>3</v>
      </c>
      <c r="D14" s="45" t="s">
        <v>6</v>
      </c>
      <c r="E14" s="46" t="s">
        <v>7</v>
      </c>
      <c r="F14" s="47" t="s">
        <v>8</v>
      </c>
    </row>
    <row r="15" spans="1:6" s="51" customFormat="1" x14ac:dyDescent="0.2">
      <c r="A15" s="68" t="s">
        <v>9</v>
      </c>
      <c r="B15" s="48" t="s">
        <v>10</v>
      </c>
      <c r="C15" s="49" t="s">
        <v>11</v>
      </c>
      <c r="D15" s="50">
        <f>D17+D55</f>
        <v>16883.900000000001</v>
      </c>
      <c r="E15" s="50">
        <f>E17+E55</f>
        <v>13198.7</v>
      </c>
      <c r="F15" s="50">
        <f>E15/D15*100</f>
        <v>78.173289346655679</v>
      </c>
    </row>
    <row r="16" spans="1:6" s="51" customFormat="1" x14ac:dyDescent="0.2">
      <c r="A16" s="69" t="s">
        <v>12</v>
      </c>
      <c r="B16" s="52"/>
      <c r="C16" s="53"/>
      <c r="D16" s="54"/>
      <c r="E16" s="54"/>
      <c r="F16" s="50"/>
    </row>
    <row r="17" spans="1:6" s="51" customFormat="1" ht="24" x14ac:dyDescent="0.2">
      <c r="A17" s="70" t="s">
        <v>13</v>
      </c>
      <c r="B17" s="55" t="s">
        <v>10</v>
      </c>
      <c r="C17" s="56" t="s">
        <v>14</v>
      </c>
      <c r="D17" s="57">
        <f>D18+D25+D35+D43+D47+D51</f>
        <v>254.4</v>
      </c>
      <c r="E17" s="57">
        <f>E18+E25+E35+E43+E47+E51</f>
        <v>135.5</v>
      </c>
      <c r="F17" s="50">
        <f t="shared" ref="F17:F64" si="0">E17/D17*100</f>
        <v>53.262578616352194</v>
      </c>
    </row>
    <row r="18" spans="1:6" s="51" customFormat="1" x14ac:dyDescent="0.2">
      <c r="A18" s="70" t="s">
        <v>15</v>
      </c>
      <c r="B18" s="55" t="s">
        <v>10</v>
      </c>
      <c r="C18" s="56" t="s">
        <v>16</v>
      </c>
      <c r="D18" s="57">
        <f t="shared" ref="D18:E20" si="1">D19</f>
        <v>119.2</v>
      </c>
      <c r="E18" s="57">
        <f>E19+E23</f>
        <v>42.5</v>
      </c>
      <c r="F18" s="50">
        <f t="shared" si="0"/>
        <v>35.654362416107382</v>
      </c>
    </row>
    <row r="19" spans="1:6" s="51" customFormat="1" x14ac:dyDescent="0.2">
      <c r="A19" s="70" t="s">
        <v>17</v>
      </c>
      <c r="B19" s="55" t="s">
        <v>10</v>
      </c>
      <c r="C19" s="56" t="s">
        <v>18</v>
      </c>
      <c r="D19" s="57">
        <f t="shared" si="1"/>
        <v>119.2</v>
      </c>
      <c r="E19" s="57">
        <f t="shared" si="1"/>
        <v>40.9</v>
      </c>
      <c r="F19" s="50">
        <f t="shared" si="0"/>
        <v>34.312080536912745</v>
      </c>
    </row>
    <row r="20" spans="1:6" s="51" customFormat="1" ht="84" x14ac:dyDescent="0.2">
      <c r="A20" s="71" t="s">
        <v>55</v>
      </c>
      <c r="B20" s="55" t="s">
        <v>10</v>
      </c>
      <c r="C20" s="56" t="s">
        <v>19</v>
      </c>
      <c r="D20" s="57">
        <f t="shared" si="1"/>
        <v>119.2</v>
      </c>
      <c r="E20" s="57">
        <f>E21+E22</f>
        <v>40.9</v>
      </c>
      <c r="F20" s="50">
        <f t="shared" si="0"/>
        <v>34.312080536912745</v>
      </c>
    </row>
    <row r="21" spans="1:6" s="51" customFormat="1" ht="84" x14ac:dyDescent="0.2">
      <c r="A21" s="71" t="s">
        <v>55</v>
      </c>
      <c r="B21" s="55" t="s">
        <v>10</v>
      </c>
      <c r="C21" s="56" t="s">
        <v>20</v>
      </c>
      <c r="D21" s="57">
        <v>119.2</v>
      </c>
      <c r="E21" s="57">
        <v>40.9</v>
      </c>
      <c r="F21" s="50">
        <f t="shared" si="0"/>
        <v>34.312080536912745</v>
      </c>
    </row>
    <row r="22" spans="1:6" s="51" customFormat="1" ht="84" hidden="1" outlineLevel="1" x14ac:dyDescent="0.2">
      <c r="A22" s="71" t="s">
        <v>55</v>
      </c>
      <c r="B22" s="55" t="s">
        <v>10</v>
      </c>
      <c r="C22" s="56" t="s">
        <v>21</v>
      </c>
      <c r="D22" s="57">
        <v>0</v>
      </c>
      <c r="E22" s="57">
        <v>0</v>
      </c>
      <c r="F22" s="50"/>
    </row>
    <row r="23" spans="1:6" s="51" customFormat="1" ht="48" collapsed="1" x14ac:dyDescent="0.2">
      <c r="A23" s="70" t="s">
        <v>153</v>
      </c>
      <c r="B23" s="55" t="s">
        <v>10</v>
      </c>
      <c r="C23" s="56" t="s">
        <v>154</v>
      </c>
      <c r="D23" s="57">
        <f>D24</f>
        <v>0</v>
      </c>
      <c r="E23" s="57">
        <f>E24</f>
        <v>1.6</v>
      </c>
      <c r="F23" s="50"/>
    </row>
    <row r="24" spans="1:6" s="51" customFormat="1" ht="43.15" customHeight="1" x14ac:dyDescent="0.2">
      <c r="A24" s="70" t="s">
        <v>155</v>
      </c>
      <c r="B24" s="55" t="s">
        <v>10</v>
      </c>
      <c r="C24" s="56" t="s">
        <v>156</v>
      </c>
      <c r="D24" s="57">
        <v>0</v>
      </c>
      <c r="E24" s="57">
        <v>1.6</v>
      </c>
      <c r="F24" s="50"/>
    </row>
    <row r="25" spans="1:6" s="51" customFormat="1" ht="48" x14ac:dyDescent="0.2">
      <c r="A25" s="70" t="s">
        <v>22</v>
      </c>
      <c r="B25" s="55" t="s">
        <v>10</v>
      </c>
      <c r="C25" s="56" t="s">
        <v>23</v>
      </c>
      <c r="D25" s="57">
        <f>D26</f>
        <v>127.39999999999999</v>
      </c>
      <c r="E25" s="57">
        <f>E26</f>
        <v>91.2</v>
      </c>
      <c r="F25" s="50">
        <f t="shared" si="0"/>
        <v>71.585557299843018</v>
      </c>
    </row>
    <row r="26" spans="1:6" s="51" customFormat="1" ht="36" x14ac:dyDescent="0.2">
      <c r="A26" s="70" t="s">
        <v>24</v>
      </c>
      <c r="B26" s="55" t="s">
        <v>10</v>
      </c>
      <c r="C26" s="56" t="s">
        <v>25</v>
      </c>
      <c r="D26" s="57">
        <f>D27+D29+D31+D33</f>
        <v>127.39999999999999</v>
      </c>
      <c r="E26" s="57">
        <f>E27+E29+E31+E33</f>
        <v>91.2</v>
      </c>
      <c r="F26" s="50">
        <f t="shared" si="0"/>
        <v>71.585557299843018</v>
      </c>
    </row>
    <row r="27" spans="1:6" s="51" customFormat="1" ht="72" x14ac:dyDescent="0.2">
      <c r="A27" s="70" t="s">
        <v>26</v>
      </c>
      <c r="B27" s="55" t="s">
        <v>10</v>
      </c>
      <c r="C27" s="56" t="s">
        <v>27</v>
      </c>
      <c r="D27" s="57">
        <f>D28</f>
        <v>66.5</v>
      </c>
      <c r="E27" s="57">
        <f>E28</f>
        <v>47.3</v>
      </c>
      <c r="F27" s="50">
        <f t="shared" si="0"/>
        <v>71.127819548872168</v>
      </c>
    </row>
    <row r="28" spans="1:6" s="51" customFormat="1" ht="84" x14ac:dyDescent="0.2">
      <c r="A28" s="71" t="s">
        <v>146</v>
      </c>
      <c r="B28" s="55" t="s">
        <v>10</v>
      </c>
      <c r="C28" s="56" t="s">
        <v>136</v>
      </c>
      <c r="D28" s="57">
        <v>66.5</v>
      </c>
      <c r="E28" s="57">
        <v>47.3</v>
      </c>
      <c r="F28" s="50">
        <f t="shared" si="0"/>
        <v>71.127819548872168</v>
      </c>
    </row>
    <row r="29" spans="1:6" s="51" customFormat="1" ht="96" x14ac:dyDescent="0.2">
      <c r="A29" s="71" t="s">
        <v>56</v>
      </c>
      <c r="B29" s="55" t="s">
        <v>10</v>
      </c>
      <c r="C29" s="56" t="s">
        <v>28</v>
      </c>
      <c r="D29" s="57">
        <f>D30</f>
        <v>0.3</v>
      </c>
      <c r="E29" s="57">
        <f>E30</f>
        <v>0.3</v>
      </c>
      <c r="F29" s="50">
        <f t="shared" si="0"/>
        <v>100</v>
      </c>
    </row>
    <row r="30" spans="1:6" s="51" customFormat="1" ht="96" x14ac:dyDescent="0.2">
      <c r="A30" s="71" t="s">
        <v>56</v>
      </c>
      <c r="B30" s="55" t="s">
        <v>10</v>
      </c>
      <c r="C30" s="56" t="s">
        <v>137</v>
      </c>
      <c r="D30" s="57">
        <v>0.3</v>
      </c>
      <c r="E30" s="57">
        <v>0.3</v>
      </c>
      <c r="F30" s="50">
        <f t="shared" si="0"/>
        <v>100</v>
      </c>
    </row>
    <row r="31" spans="1:6" s="51" customFormat="1" ht="84" x14ac:dyDescent="0.2">
      <c r="A31" s="70" t="s">
        <v>29</v>
      </c>
      <c r="B31" s="55" t="s">
        <v>10</v>
      </c>
      <c r="C31" s="56" t="s">
        <v>30</v>
      </c>
      <c r="D31" s="57">
        <f>D32</f>
        <v>68.900000000000006</v>
      </c>
      <c r="E31" s="57">
        <f>E32</f>
        <v>49.7</v>
      </c>
      <c r="F31" s="50">
        <f t="shared" si="0"/>
        <v>72.133526850507977</v>
      </c>
    </row>
    <row r="32" spans="1:6" s="51" customFormat="1" ht="96" x14ac:dyDescent="0.2">
      <c r="A32" s="71" t="s">
        <v>147</v>
      </c>
      <c r="B32" s="55" t="s">
        <v>10</v>
      </c>
      <c r="C32" s="56" t="s">
        <v>138</v>
      </c>
      <c r="D32" s="57">
        <v>68.900000000000006</v>
      </c>
      <c r="E32" s="57">
        <v>49.7</v>
      </c>
      <c r="F32" s="50">
        <f t="shared" si="0"/>
        <v>72.133526850507977</v>
      </c>
    </row>
    <row r="33" spans="1:6" s="51" customFormat="1" ht="72" x14ac:dyDescent="0.2">
      <c r="A33" s="70" t="s">
        <v>31</v>
      </c>
      <c r="B33" s="55" t="s">
        <v>10</v>
      </c>
      <c r="C33" s="56" t="s">
        <v>32</v>
      </c>
      <c r="D33" s="57">
        <f>D34</f>
        <v>-8.3000000000000007</v>
      </c>
      <c r="E33" s="57">
        <f>E34</f>
        <v>-6.1</v>
      </c>
      <c r="F33" s="50">
        <f t="shared" si="0"/>
        <v>73.493975903614455</v>
      </c>
    </row>
    <row r="34" spans="1:6" s="51" customFormat="1" ht="84" x14ac:dyDescent="0.2">
      <c r="A34" s="71" t="s">
        <v>148</v>
      </c>
      <c r="B34" s="55" t="s">
        <v>10</v>
      </c>
      <c r="C34" s="56" t="s">
        <v>139</v>
      </c>
      <c r="D34" s="57">
        <v>-8.3000000000000007</v>
      </c>
      <c r="E34" s="57">
        <v>-6.1</v>
      </c>
      <c r="F34" s="50">
        <f t="shared" si="0"/>
        <v>73.493975903614455</v>
      </c>
    </row>
    <row r="35" spans="1:6" s="51" customFormat="1" x14ac:dyDescent="0.2">
      <c r="A35" s="70" t="s">
        <v>33</v>
      </c>
      <c r="B35" s="55" t="s">
        <v>10</v>
      </c>
      <c r="C35" s="56" t="s">
        <v>34</v>
      </c>
      <c r="D35" s="57">
        <f>D36+D38</f>
        <v>2.8</v>
      </c>
      <c r="E35" s="57">
        <f>E36+E38</f>
        <v>1.8</v>
      </c>
      <c r="F35" s="50">
        <f t="shared" si="0"/>
        <v>64.285714285714292</v>
      </c>
    </row>
    <row r="36" spans="1:6" s="51" customFormat="1" x14ac:dyDescent="0.2">
      <c r="A36" s="70" t="s">
        <v>35</v>
      </c>
      <c r="B36" s="55" t="s">
        <v>10</v>
      </c>
      <c r="C36" s="56" t="s">
        <v>36</v>
      </c>
      <c r="D36" s="57">
        <f>D37</f>
        <v>1.6</v>
      </c>
      <c r="E36" s="57">
        <f>E37</f>
        <v>0.8</v>
      </c>
      <c r="F36" s="50">
        <f t="shared" si="0"/>
        <v>50</v>
      </c>
    </row>
    <row r="37" spans="1:6" s="51" customFormat="1" ht="51" customHeight="1" x14ac:dyDescent="0.2">
      <c r="A37" s="70" t="s">
        <v>37</v>
      </c>
      <c r="B37" s="55" t="s">
        <v>10</v>
      </c>
      <c r="C37" s="56" t="s">
        <v>38</v>
      </c>
      <c r="D37" s="57">
        <v>1.6</v>
      </c>
      <c r="E37" s="57">
        <v>0.8</v>
      </c>
      <c r="F37" s="50">
        <f t="shared" si="0"/>
        <v>50</v>
      </c>
    </row>
    <row r="38" spans="1:6" s="51" customFormat="1" x14ac:dyDescent="0.2">
      <c r="A38" s="70" t="s">
        <v>39</v>
      </c>
      <c r="B38" s="55" t="s">
        <v>10</v>
      </c>
      <c r="C38" s="56" t="s">
        <v>40</v>
      </c>
      <c r="D38" s="57">
        <f>D39+D41</f>
        <v>1.2</v>
      </c>
      <c r="E38" s="57">
        <f>E39+E41</f>
        <v>1</v>
      </c>
      <c r="F38" s="50">
        <f t="shared" si="0"/>
        <v>83.333333333333343</v>
      </c>
    </row>
    <row r="39" spans="1:6" s="51" customFormat="1" x14ac:dyDescent="0.2">
      <c r="A39" s="70" t="s">
        <v>41</v>
      </c>
      <c r="B39" s="55" t="s">
        <v>10</v>
      </c>
      <c r="C39" s="56" t="s">
        <v>42</v>
      </c>
      <c r="D39" s="57">
        <f>D40</f>
        <v>1.2</v>
      </c>
      <c r="E39" s="57">
        <f>E40</f>
        <v>0.7</v>
      </c>
      <c r="F39" s="50">
        <f t="shared" si="0"/>
        <v>58.333333333333336</v>
      </c>
    </row>
    <row r="40" spans="1:6" s="51" customFormat="1" ht="48" x14ac:dyDescent="0.2">
      <c r="A40" s="70" t="s">
        <v>43</v>
      </c>
      <c r="B40" s="55" t="s">
        <v>10</v>
      </c>
      <c r="C40" s="56" t="s">
        <v>44</v>
      </c>
      <c r="D40" s="57">
        <v>1.2</v>
      </c>
      <c r="E40" s="57">
        <v>0.7</v>
      </c>
      <c r="F40" s="50">
        <f t="shared" si="0"/>
        <v>58.333333333333336</v>
      </c>
    </row>
    <row r="41" spans="1:6" s="51" customFormat="1" x14ac:dyDescent="0.2">
      <c r="A41" s="70" t="s">
        <v>165</v>
      </c>
      <c r="B41" s="55" t="s">
        <v>10</v>
      </c>
      <c r="C41" s="56" t="s">
        <v>166</v>
      </c>
      <c r="D41" s="57">
        <f>D42</f>
        <v>0</v>
      </c>
      <c r="E41" s="57">
        <f>E42</f>
        <v>0.3</v>
      </c>
      <c r="F41" s="50">
        <v>0</v>
      </c>
    </row>
    <row r="42" spans="1:6" s="51" customFormat="1" ht="48" x14ac:dyDescent="0.2">
      <c r="A42" s="70" t="s">
        <v>167</v>
      </c>
      <c r="B42" s="55" t="s">
        <v>10</v>
      </c>
      <c r="C42" s="56" t="s">
        <v>168</v>
      </c>
      <c r="D42" s="57">
        <v>0</v>
      </c>
      <c r="E42" s="57">
        <v>0.3</v>
      </c>
      <c r="F42" s="50">
        <v>0</v>
      </c>
    </row>
    <row r="43" spans="1:6" s="51" customFormat="1" x14ac:dyDescent="0.2">
      <c r="A43" s="70" t="s">
        <v>157</v>
      </c>
      <c r="B43" s="55" t="s">
        <v>10</v>
      </c>
      <c r="C43" s="56" t="s">
        <v>158</v>
      </c>
      <c r="D43" s="57">
        <f t="shared" ref="D43:E45" si="2">D44</f>
        <v>3</v>
      </c>
      <c r="E43" s="57">
        <f t="shared" si="2"/>
        <v>0</v>
      </c>
      <c r="F43" s="50">
        <f t="shared" si="0"/>
        <v>0</v>
      </c>
    </row>
    <row r="44" spans="1:6" s="51" customFormat="1" ht="48" x14ac:dyDescent="0.2">
      <c r="A44" s="70" t="s">
        <v>159</v>
      </c>
      <c r="B44" s="55" t="s">
        <v>10</v>
      </c>
      <c r="C44" s="56" t="s">
        <v>160</v>
      </c>
      <c r="D44" s="57">
        <f t="shared" si="2"/>
        <v>3</v>
      </c>
      <c r="E44" s="57">
        <f t="shared" si="2"/>
        <v>0</v>
      </c>
      <c r="F44" s="50">
        <f t="shared" si="0"/>
        <v>0</v>
      </c>
    </row>
    <row r="45" spans="1:6" s="51" customFormat="1" ht="84" x14ac:dyDescent="0.2">
      <c r="A45" s="70" t="s">
        <v>161</v>
      </c>
      <c r="B45" s="55" t="s">
        <v>10</v>
      </c>
      <c r="C45" s="56" t="s">
        <v>162</v>
      </c>
      <c r="D45" s="57">
        <f t="shared" si="2"/>
        <v>3</v>
      </c>
      <c r="E45" s="57">
        <f t="shared" si="2"/>
        <v>0</v>
      </c>
      <c r="F45" s="50">
        <f t="shared" si="0"/>
        <v>0</v>
      </c>
    </row>
    <row r="46" spans="1:6" s="51" customFormat="1" ht="84" x14ac:dyDescent="0.2">
      <c r="A46" s="71" t="s">
        <v>164</v>
      </c>
      <c r="B46" s="55" t="s">
        <v>10</v>
      </c>
      <c r="C46" s="56" t="s">
        <v>163</v>
      </c>
      <c r="D46" s="57">
        <v>3</v>
      </c>
      <c r="E46" s="57">
        <v>0</v>
      </c>
      <c r="F46" s="50">
        <f t="shared" si="0"/>
        <v>0</v>
      </c>
    </row>
    <row r="47" spans="1:6" s="51" customFormat="1" ht="48.75" hidden="1" customHeight="1" outlineLevel="1" x14ac:dyDescent="0.2">
      <c r="A47" s="70" t="s">
        <v>169</v>
      </c>
      <c r="B47" s="55" t="s">
        <v>10</v>
      </c>
      <c r="C47" s="56" t="s">
        <v>170</v>
      </c>
      <c r="D47" s="57">
        <f t="shared" ref="D47:E49" si="3">D48</f>
        <v>0</v>
      </c>
      <c r="E47" s="57">
        <f t="shared" si="3"/>
        <v>0</v>
      </c>
      <c r="F47" s="50" t="e">
        <f t="shared" si="0"/>
        <v>#DIV/0!</v>
      </c>
    </row>
    <row r="48" spans="1:6" s="51" customFormat="1" ht="63" hidden="1" customHeight="1" outlineLevel="1" x14ac:dyDescent="0.2">
      <c r="A48" s="71" t="s">
        <v>176</v>
      </c>
      <c r="B48" s="55" t="s">
        <v>10</v>
      </c>
      <c r="C48" s="56" t="s">
        <v>171</v>
      </c>
      <c r="D48" s="57">
        <f t="shared" si="3"/>
        <v>0</v>
      </c>
      <c r="E48" s="57">
        <f t="shared" si="3"/>
        <v>0</v>
      </c>
      <c r="F48" s="50" t="e">
        <f t="shared" si="0"/>
        <v>#DIV/0!</v>
      </c>
    </row>
    <row r="49" spans="1:6" s="51" customFormat="1" ht="48" hidden="1" outlineLevel="1" x14ac:dyDescent="0.2">
      <c r="A49" s="70" t="s">
        <v>172</v>
      </c>
      <c r="B49" s="55" t="s">
        <v>10</v>
      </c>
      <c r="C49" s="56" t="s">
        <v>173</v>
      </c>
      <c r="D49" s="57">
        <f t="shared" si="3"/>
        <v>0</v>
      </c>
      <c r="E49" s="57">
        <f t="shared" si="3"/>
        <v>0</v>
      </c>
      <c r="F49" s="50" t="e">
        <f t="shared" si="0"/>
        <v>#DIV/0!</v>
      </c>
    </row>
    <row r="50" spans="1:6" s="51" customFormat="1" ht="36" hidden="1" outlineLevel="1" x14ac:dyDescent="0.2">
      <c r="A50" s="70" t="s">
        <v>174</v>
      </c>
      <c r="B50" s="55" t="s">
        <v>10</v>
      </c>
      <c r="C50" s="56" t="s">
        <v>175</v>
      </c>
      <c r="D50" s="57">
        <v>0</v>
      </c>
      <c r="E50" s="57">
        <v>0</v>
      </c>
      <c r="F50" s="50" t="e">
        <f t="shared" si="0"/>
        <v>#DIV/0!</v>
      </c>
    </row>
    <row r="51" spans="1:6" s="51" customFormat="1" ht="24" collapsed="1" x14ac:dyDescent="0.2">
      <c r="A51" s="62" t="s">
        <v>199</v>
      </c>
      <c r="B51" s="55" t="s">
        <v>10</v>
      </c>
      <c r="C51" s="56" t="s">
        <v>203</v>
      </c>
      <c r="D51" s="57">
        <f>D52</f>
        <v>2</v>
      </c>
      <c r="E51" s="57">
        <f t="shared" ref="E51:E53" si="4">E52</f>
        <v>0</v>
      </c>
      <c r="F51" s="50">
        <f t="shared" si="0"/>
        <v>0</v>
      </c>
    </row>
    <row r="52" spans="1:6" s="51" customFormat="1" ht="24" x14ac:dyDescent="0.2">
      <c r="A52" s="58" t="s">
        <v>200</v>
      </c>
      <c r="B52" s="55" t="s">
        <v>10</v>
      </c>
      <c r="C52" s="56" t="s">
        <v>204</v>
      </c>
      <c r="D52" s="57">
        <f>D53</f>
        <v>2</v>
      </c>
      <c r="E52" s="57">
        <f t="shared" si="4"/>
        <v>0</v>
      </c>
      <c r="F52" s="50">
        <f t="shared" si="0"/>
        <v>0</v>
      </c>
    </row>
    <row r="53" spans="1:6" s="51" customFormat="1" ht="96" x14ac:dyDescent="0.2">
      <c r="A53" s="58" t="s">
        <v>201</v>
      </c>
      <c r="B53" s="55" t="s">
        <v>10</v>
      </c>
      <c r="C53" s="56" t="s">
        <v>205</v>
      </c>
      <c r="D53" s="57">
        <f>D54</f>
        <v>2</v>
      </c>
      <c r="E53" s="57">
        <f t="shared" si="4"/>
        <v>0</v>
      </c>
      <c r="F53" s="50">
        <f t="shared" si="0"/>
        <v>0</v>
      </c>
    </row>
    <row r="54" spans="1:6" s="51" customFormat="1" ht="84" x14ac:dyDescent="0.2">
      <c r="A54" s="58" t="s">
        <v>202</v>
      </c>
      <c r="B54" s="55" t="s">
        <v>10</v>
      </c>
      <c r="C54" s="56" t="s">
        <v>206</v>
      </c>
      <c r="D54" s="57">
        <v>2</v>
      </c>
      <c r="E54" s="57">
        <v>0</v>
      </c>
      <c r="F54" s="50">
        <f t="shared" si="0"/>
        <v>0</v>
      </c>
    </row>
    <row r="55" spans="1:6" s="51" customFormat="1" x14ac:dyDescent="0.2">
      <c r="A55" s="70" t="s">
        <v>45</v>
      </c>
      <c r="B55" s="55" t="s">
        <v>10</v>
      </c>
      <c r="C55" s="56" t="s">
        <v>46</v>
      </c>
      <c r="D55" s="57">
        <f>D56</f>
        <v>16629.5</v>
      </c>
      <c r="E55" s="57">
        <f>E56+E65</f>
        <v>13063.2</v>
      </c>
      <c r="F55" s="50">
        <f t="shared" si="0"/>
        <v>78.554376259057705</v>
      </c>
    </row>
    <row r="56" spans="1:6" s="51" customFormat="1" ht="48" x14ac:dyDescent="0.2">
      <c r="A56" s="70" t="s">
        <v>47</v>
      </c>
      <c r="B56" s="55" t="s">
        <v>10</v>
      </c>
      <c r="C56" s="56" t="s">
        <v>48</v>
      </c>
      <c r="D56" s="57">
        <f>D57+D62</f>
        <v>16629.5</v>
      </c>
      <c r="E56" s="57">
        <f>E57+E62</f>
        <v>13063.2</v>
      </c>
      <c r="F56" s="50">
        <f t="shared" si="0"/>
        <v>78.554376259057705</v>
      </c>
    </row>
    <row r="57" spans="1:6" s="51" customFormat="1" ht="24" x14ac:dyDescent="0.2">
      <c r="A57" s="72" t="s">
        <v>49</v>
      </c>
      <c r="B57" s="59" t="s">
        <v>10</v>
      </c>
      <c r="C57" s="60" t="s">
        <v>140</v>
      </c>
      <c r="D57" s="57">
        <f>D58+D60</f>
        <v>6845.4</v>
      </c>
      <c r="E57" s="57">
        <f>E58+E60</f>
        <v>6519.7</v>
      </c>
      <c r="F57" s="50">
        <f t="shared" si="0"/>
        <v>95.242060361702755</v>
      </c>
    </row>
    <row r="58" spans="1:6" s="51" customFormat="1" ht="48" x14ac:dyDescent="0.2">
      <c r="A58" s="72" t="s">
        <v>179</v>
      </c>
      <c r="B58" s="59" t="s">
        <v>10</v>
      </c>
      <c r="C58" s="60" t="s">
        <v>180</v>
      </c>
      <c r="D58" s="57">
        <f>D59</f>
        <v>5543</v>
      </c>
      <c r="E58" s="57">
        <f>E59</f>
        <v>5543</v>
      </c>
      <c r="F58" s="50">
        <f t="shared" si="0"/>
        <v>100</v>
      </c>
    </row>
    <row r="59" spans="1:6" s="51" customFormat="1" ht="36" x14ac:dyDescent="0.2">
      <c r="A59" s="72" t="s">
        <v>181</v>
      </c>
      <c r="B59" s="59" t="s">
        <v>10</v>
      </c>
      <c r="C59" s="60" t="s">
        <v>182</v>
      </c>
      <c r="D59" s="57">
        <v>5543</v>
      </c>
      <c r="E59" s="57">
        <v>5543</v>
      </c>
      <c r="F59" s="50">
        <f t="shared" si="0"/>
        <v>100</v>
      </c>
    </row>
    <row r="60" spans="1:6" s="51" customFormat="1" x14ac:dyDescent="0.2">
      <c r="A60" s="70" t="s">
        <v>50</v>
      </c>
      <c r="B60" s="55" t="s">
        <v>10</v>
      </c>
      <c r="C60" s="56" t="s">
        <v>141</v>
      </c>
      <c r="D60" s="57">
        <f>D61</f>
        <v>1302.4000000000001</v>
      </c>
      <c r="E60" s="57">
        <f>E61</f>
        <v>976.7</v>
      </c>
      <c r="F60" s="50">
        <f t="shared" si="0"/>
        <v>74.992321867321863</v>
      </c>
    </row>
    <row r="61" spans="1:6" s="51" customFormat="1" ht="24" x14ac:dyDescent="0.2">
      <c r="A61" s="70" t="s">
        <v>51</v>
      </c>
      <c r="B61" s="55" t="s">
        <v>10</v>
      </c>
      <c r="C61" s="56" t="s">
        <v>142</v>
      </c>
      <c r="D61" s="57">
        <v>1302.4000000000001</v>
      </c>
      <c r="E61" s="57">
        <v>976.7</v>
      </c>
      <c r="F61" s="50">
        <f t="shared" si="0"/>
        <v>74.992321867321863</v>
      </c>
    </row>
    <row r="62" spans="1:6" x14ac:dyDescent="0.2">
      <c r="A62" s="70" t="s">
        <v>52</v>
      </c>
      <c r="B62" s="55" t="s">
        <v>10</v>
      </c>
      <c r="C62" s="56" t="s">
        <v>143</v>
      </c>
      <c r="D62" s="57">
        <f>D63</f>
        <v>9784.1</v>
      </c>
      <c r="E62" s="57">
        <f>E63</f>
        <v>6543.5</v>
      </c>
      <c r="F62" s="50">
        <f t="shared" si="0"/>
        <v>66.87891579194816</v>
      </c>
    </row>
    <row r="63" spans="1:6" ht="24" x14ac:dyDescent="0.2">
      <c r="A63" s="70" t="s">
        <v>53</v>
      </c>
      <c r="B63" s="55" t="s">
        <v>10</v>
      </c>
      <c r="C63" s="56" t="s">
        <v>144</v>
      </c>
      <c r="D63" s="57">
        <f>D64</f>
        <v>9784.1</v>
      </c>
      <c r="E63" s="57">
        <f>E64</f>
        <v>6543.5</v>
      </c>
      <c r="F63" s="50">
        <f t="shared" si="0"/>
        <v>66.87891579194816</v>
      </c>
    </row>
    <row r="64" spans="1:6" ht="36" x14ac:dyDescent="0.2">
      <c r="A64" s="70" t="s">
        <v>54</v>
      </c>
      <c r="B64" s="55" t="s">
        <v>10</v>
      </c>
      <c r="C64" s="56" t="s">
        <v>145</v>
      </c>
      <c r="D64" s="57">
        <v>9784.1</v>
      </c>
      <c r="E64" s="57">
        <v>6543.5</v>
      </c>
      <c r="F64" s="54">
        <f t="shared" si="0"/>
        <v>66.87891579194816</v>
      </c>
    </row>
    <row r="65" spans="1:6" ht="122.25" hidden="1" customHeight="1" outlineLevel="1" x14ac:dyDescent="0.2">
      <c r="A65" s="85" t="s">
        <v>225</v>
      </c>
      <c r="B65" s="55" t="s">
        <v>10</v>
      </c>
      <c r="C65" s="56" t="s">
        <v>226</v>
      </c>
      <c r="D65" s="87" t="str">
        <f>D66</f>
        <v>-</v>
      </c>
      <c r="E65" s="87">
        <f>E66</f>
        <v>0</v>
      </c>
      <c r="F65" s="88">
        <v>0</v>
      </c>
    </row>
    <row r="66" spans="1:6" ht="84.75" hidden="1" customHeight="1" outlineLevel="1" x14ac:dyDescent="0.2">
      <c r="A66" s="86" t="s">
        <v>228</v>
      </c>
      <c r="B66" s="55" t="s">
        <v>10</v>
      </c>
      <c r="C66" s="56" t="s">
        <v>229</v>
      </c>
      <c r="D66" s="87" t="s">
        <v>227</v>
      </c>
      <c r="E66" s="87"/>
      <c r="F66" s="89">
        <v>0</v>
      </c>
    </row>
    <row r="67" spans="1:6" collapsed="1" x14ac:dyDescent="0.2"/>
  </sheetData>
  <mergeCells count="10">
    <mergeCell ref="D2:F2"/>
    <mergeCell ref="D3:F3"/>
    <mergeCell ref="D4:F4"/>
    <mergeCell ref="F7:F13"/>
    <mergeCell ref="E7:E13"/>
    <mergeCell ref="A6:D6"/>
    <mergeCell ref="B7:B13"/>
    <mergeCell ref="D7:D13"/>
    <mergeCell ref="C7:C13"/>
    <mergeCell ref="A7:A13"/>
  </mergeCells>
  <pageMargins left="0.70866141732283472" right="0.70866141732283472" top="0.27559055118110237" bottom="0.23622047244094491" header="0.31496062992125984" footer="0.31496062992125984"/>
  <pageSetup paperSize="9" scale="8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8"/>
  <sheetViews>
    <sheetView zoomScaleNormal="100" workbookViewId="0">
      <selection activeCell="D91" sqref="D91"/>
    </sheetView>
  </sheetViews>
  <sheetFormatPr defaultColWidth="8.85546875" defaultRowHeight="15" outlineLevelRow="1" x14ac:dyDescent="0.25"/>
  <cols>
    <col min="1" max="1" width="33.28515625" style="82" customWidth="1"/>
    <col min="2" max="2" width="8.85546875" style="1"/>
    <col min="3" max="3" width="21.28515625" style="1" customWidth="1"/>
    <col min="4" max="5" width="11" style="1" customWidth="1"/>
    <col min="6" max="6" width="11.42578125" style="1" customWidth="1"/>
    <col min="7" max="16384" width="8.85546875" style="1"/>
  </cols>
  <sheetData>
    <row r="1" spans="1:6" ht="15.75" thickBot="1" x14ac:dyDescent="0.3">
      <c r="B1" s="11"/>
      <c r="C1" s="97" t="s">
        <v>236</v>
      </c>
      <c r="D1" s="11"/>
      <c r="E1" s="11"/>
      <c r="F1" s="11"/>
    </row>
    <row r="2" spans="1:6" ht="14.45" customHeight="1" x14ac:dyDescent="0.25">
      <c r="A2" s="113" t="s">
        <v>1</v>
      </c>
      <c r="B2" s="116" t="s">
        <v>2</v>
      </c>
      <c r="C2" s="127" t="s">
        <v>57</v>
      </c>
      <c r="D2" s="119" t="s">
        <v>4</v>
      </c>
      <c r="E2" s="122" t="s">
        <v>5</v>
      </c>
      <c r="F2" s="124" t="s">
        <v>178</v>
      </c>
    </row>
    <row r="3" spans="1:6" x14ac:dyDescent="0.25">
      <c r="A3" s="114"/>
      <c r="B3" s="117"/>
      <c r="C3" s="128"/>
      <c r="D3" s="120"/>
      <c r="E3" s="123"/>
      <c r="F3" s="125"/>
    </row>
    <row r="4" spans="1:6" ht="9" customHeight="1" x14ac:dyDescent="0.25">
      <c r="A4" s="114"/>
      <c r="B4" s="117"/>
      <c r="C4" s="128"/>
      <c r="D4" s="120"/>
      <c r="E4" s="123"/>
      <c r="F4" s="125"/>
    </row>
    <row r="5" spans="1:6" ht="14.45" hidden="1" customHeight="1" x14ac:dyDescent="0.25">
      <c r="A5" s="114"/>
      <c r="B5" s="117"/>
      <c r="C5" s="128"/>
      <c r="D5" s="120"/>
      <c r="E5" s="123"/>
      <c r="F5" s="125"/>
    </row>
    <row r="6" spans="1:6" ht="14.45" hidden="1" customHeight="1" x14ac:dyDescent="0.25">
      <c r="A6" s="114"/>
      <c r="B6" s="117"/>
      <c r="C6" s="128"/>
      <c r="D6" s="120"/>
      <c r="E6" s="123"/>
      <c r="F6" s="125"/>
    </row>
    <row r="7" spans="1:6" ht="14.45" hidden="1" customHeight="1" x14ac:dyDescent="0.25">
      <c r="A7" s="114"/>
      <c r="B7" s="117"/>
      <c r="C7" s="128"/>
      <c r="D7" s="120"/>
      <c r="E7" s="123"/>
      <c r="F7" s="125"/>
    </row>
    <row r="8" spans="1:6" ht="14.45" hidden="1" customHeight="1" x14ac:dyDescent="0.25">
      <c r="A8" s="114"/>
      <c r="B8" s="117"/>
      <c r="C8" s="2"/>
      <c r="D8" s="120"/>
      <c r="E8" s="3"/>
      <c r="F8" s="126"/>
    </row>
    <row r="9" spans="1:6" ht="14.45" hidden="1" customHeight="1" x14ac:dyDescent="0.25">
      <c r="A9" s="115"/>
      <c r="B9" s="118"/>
      <c r="C9" s="4"/>
      <c r="D9" s="121"/>
      <c r="E9" s="5"/>
      <c r="F9" s="6"/>
    </row>
    <row r="10" spans="1:6" ht="15.75" thickBot="1" x14ac:dyDescent="0.3">
      <c r="A10" s="73">
        <v>1</v>
      </c>
      <c r="B10" s="7">
        <v>2</v>
      </c>
      <c r="C10" s="8">
        <v>3</v>
      </c>
      <c r="D10" s="9" t="s">
        <v>6</v>
      </c>
      <c r="E10" s="10" t="s">
        <v>7</v>
      </c>
      <c r="F10" s="84" t="s">
        <v>8</v>
      </c>
    </row>
    <row r="11" spans="1:6" x14ac:dyDescent="0.25">
      <c r="A11" s="74" t="s">
        <v>58</v>
      </c>
      <c r="B11" s="20" t="s">
        <v>59</v>
      </c>
      <c r="C11" s="21" t="s">
        <v>60</v>
      </c>
      <c r="D11" s="24">
        <f>D13+D47+D52+D65+D83</f>
        <v>17285</v>
      </c>
      <c r="E11" s="24">
        <f>E13+E47+E52+E65+E83</f>
        <v>12794.599999999999</v>
      </c>
      <c r="F11" s="27">
        <f>E11/D11*100</f>
        <v>74.021405843216655</v>
      </c>
    </row>
    <row r="12" spans="1:6" x14ac:dyDescent="0.25">
      <c r="A12" s="75" t="s">
        <v>12</v>
      </c>
      <c r="B12" s="22"/>
      <c r="C12" s="23"/>
      <c r="D12" s="25"/>
      <c r="E12" s="26"/>
      <c r="F12" s="27"/>
    </row>
    <row r="13" spans="1:6" x14ac:dyDescent="0.25">
      <c r="A13" s="76" t="s">
        <v>61</v>
      </c>
      <c r="B13" s="12" t="s">
        <v>59</v>
      </c>
      <c r="C13" s="13" t="s">
        <v>62</v>
      </c>
      <c r="D13" s="28">
        <f>D14+D20+D37+D40+D43</f>
        <v>6897</v>
      </c>
      <c r="E13" s="28">
        <f>E14+E20+E40+E43+E37</f>
        <v>3860.3999999999996</v>
      </c>
      <c r="F13" s="27">
        <f t="shared" ref="F13:F76" si="0">E13/D13*100</f>
        <v>55.97216180948238</v>
      </c>
    </row>
    <row r="14" spans="1:6" ht="45" x14ac:dyDescent="0.25">
      <c r="A14" s="76" t="s">
        <v>149</v>
      </c>
      <c r="B14" s="12" t="s">
        <v>59</v>
      </c>
      <c r="C14" s="13" t="s">
        <v>76</v>
      </c>
      <c r="D14" s="35">
        <f>D15</f>
        <v>1977.1</v>
      </c>
      <c r="E14" s="35">
        <f>E15</f>
        <v>1409.1999999999998</v>
      </c>
      <c r="F14" s="27">
        <f t="shared" si="0"/>
        <v>71.276111476404822</v>
      </c>
    </row>
    <row r="15" spans="1:6" ht="67.5" x14ac:dyDescent="0.25">
      <c r="A15" s="77" t="s">
        <v>63</v>
      </c>
      <c r="B15" s="14" t="s">
        <v>59</v>
      </c>
      <c r="C15" s="15" t="s">
        <v>77</v>
      </c>
      <c r="D15" s="34">
        <f>D16</f>
        <v>1977.1</v>
      </c>
      <c r="E15" s="34">
        <f>E16</f>
        <v>1409.1999999999998</v>
      </c>
      <c r="F15" s="27">
        <f t="shared" si="0"/>
        <v>71.276111476404822</v>
      </c>
    </row>
    <row r="16" spans="1:6" ht="27.75" customHeight="1" x14ac:dyDescent="0.25">
      <c r="A16" s="77" t="s">
        <v>64</v>
      </c>
      <c r="B16" s="14" t="s">
        <v>59</v>
      </c>
      <c r="C16" s="15" t="s">
        <v>78</v>
      </c>
      <c r="D16" s="34">
        <f>D17+D19+D18</f>
        <v>1977.1</v>
      </c>
      <c r="E16" s="34">
        <f>E17+E19+E18</f>
        <v>1409.1999999999998</v>
      </c>
      <c r="F16" s="29">
        <f t="shared" si="0"/>
        <v>71.276111476404822</v>
      </c>
    </row>
    <row r="17" spans="1:6" ht="22.5" x14ac:dyDescent="0.25">
      <c r="A17" s="77" t="s">
        <v>65</v>
      </c>
      <c r="B17" s="14" t="s">
        <v>59</v>
      </c>
      <c r="C17" s="15" t="s">
        <v>79</v>
      </c>
      <c r="D17" s="34">
        <v>1452.5</v>
      </c>
      <c r="E17" s="36">
        <v>1029.0999999999999</v>
      </c>
      <c r="F17" s="29">
        <f t="shared" si="0"/>
        <v>70.850258175559375</v>
      </c>
    </row>
    <row r="18" spans="1:6" ht="45" x14ac:dyDescent="0.25">
      <c r="A18" s="78" t="s">
        <v>66</v>
      </c>
      <c r="B18" s="37" t="s">
        <v>59</v>
      </c>
      <c r="C18" s="38" t="s">
        <v>183</v>
      </c>
      <c r="D18" s="34">
        <v>86</v>
      </c>
      <c r="E18" s="36">
        <v>86</v>
      </c>
      <c r="F18" s="29">
        <f t="shared" si="0"/>
        <v>100</v>
      </c>
    </row>
    <row r="19" spans="1:6" ht="50.25" customHeight="1" x14ac:dyDescent="0.25">
      <c r="A19" s="77" t="s">
        <v>67</v>
      </c>
      <c r="B19" s="14" t="s">
        <v>59</v>
      </c>
      <c r="C19" s="15" t="s">
        <v>80</v>
      </c>
      <c r="D19" s="34">
        <v>438.6</v>
      </c>
      <c r="E19" s="36">
        <v>294.10000000000002</v>
      </c>
      <c r="F19" s="29">
        <f t="shared" si="0"/>
        <v>67.054263565891475</v>
      </c>
    </row>
    <row r="20" spans="1:6" ht="67.5" x14ac:dyDescent="0.25">
      <c r="A20" s="76" t="s">
        <v>81</v>
      </c>
      <c r="B20" s="12" t="s">
        <v>59</v>
      </c>
      <c r="C20" s="13" t="s">
        <v>82</v>
      </c>
      <c r="D20" s="35">
        <f>D21+D26+D31+D34</f>
        <v>4345.8999999999996</v>
      </c>
      <c r="E20" s="35">
        <f>E21+E26+E31+E34</f>
        <v>2116.1999999999998</v>
      </c>
      <c r="F20" s="29">
        <f t="shared" si="0"/>
        <v>48.694171517982468</v>
      </c>
    </row>
    <row r="21" spans="1:6" ht="67.5" x14ac:dyDescent="0.25">
      <c r="A21" s="77" t="s">
        <v>63</v>
      </c>
      <c r="B21" s="14" t="s">
        <v>59</v>
      </c>
      <c r="C21" s="15" t="s">
        <v>83</v>
      </c>
      <c r="D21" s="34">
        <f>D22</f>
        <v>1841.3</v>
      </c>
      <c r="E21" s="34">
        <f>E22</f>
        <v>1010.1999999999999</v>
      </c>
      <c r="F21" s="29">
        <f t="shared" si="0"/>
        <v>54.863411719980448</v>
      </c>
    </row>
    <row r="22" spans="1:6" ht="27" customHeight="1" x14ac:dyDescent="0.25">
      <c r="A22" s="77" t="s">
        <v>64</v>
      </c>
      <c r="B22" s="14" t="s">
        <v>59</v>
      </c>
      <c r="C22" s="15" t="s">
        <v>84</v>
      </c>
      <c r="D22" s="34">
        <f>D23+D24+D25</f>
        <v>1841.3</v>
      </c>
      <c r="E22" s="34">
        <f>E23+E24+E25</f>
        <v>1010.1999999999999</v>
      </c>
      <c r="F22" s="29">
        <f t="shared" si="0"/>
        <v>54.863411719980448</v>
      </c>
    </row>
    <row r="23" spans="1:6" ht="22.5" x14ac:dyDescent="0.25">
      <c r="A23" s="77" t="s">
        <v>65</v>
      </c>
      <c r="B23" s="14" t="s">
        <v>59</v>
      </c>
      <c r="C23" s="15" t="s">
        <v>85</v>
      </c>
      <c r="D23" s="34">
        <v>1181.5999999999999</v>
      </c>
      <c r="E23" s="36">
        <v>742.5</v>
      </c>
      <c r="F23" s="29">
        <f t="shared" si="0"/>
        <v>62.838524035206497</v>
      </c>
    </row>
    <row r="24" spans="1:6" ht="45" x14ac:dyDescent="0.25">
      <c r="A24" s="77" t="s">
        <v>66</v>
      </c>
      <c r="B24" s="14" t="s">
        <v>59</v>
      </c>
      <c r="C24" s="15" t="s">
        <v>86</v>
      </c>
      <c r="D24" s="34">
        <v>302.89999999999998</v>
      </c>
      <c r="E24" s="36">
        <v>83.3</v>
      </c>
      <c r="F24" s="29">
        <f t="shared" si="0"/>
        <v>27.500825354902609</v>
      </c>
    </row>
    <row r="25" spans="1:6" ht="56.25" x14ac:dyDescent="0.25">
      <c r="A25" s="77" t="s">
        <v>67</v>
      </c>
      <c r="B25" s="14" t="s">
        <v>59</v>
      </c>
      <c r="C25" s="15" t="s">
        <v>87</v>
      </c>
      <c r="D25" s="34">
        <v>356.8</v>
      </c>
      <c r="E25" s="36">
        <v>184.4</v>
      </c>
      <c r="F25" s="29">
        <f t="shared" si="0"/>
        <v>51.681614349775785</v>
      </c>
    </row>
    <row r="26" spans="1:6" ht="33.75" x14ac:dyDescent="0.25">
      <c r="A26" s="77" t="s">
        <v>68</v>
      </c>
      <c r="B26" s="14" t="s">
        <v>59</v>
      </c>
      <c r="C26" s="15" t="s">
        <v>88</v>
      </c>
      <c r="D26" s="34">
        <f>D27</f>
        <v>2499.9</v>
      </c>
      <c r="E26" s="34">
        <f>E27</f>
        <v>1101.3</v>
      </c>
      <c r="F26" s="29">
        <f t="shared" si="0"/>
        <v>44.053762150486016</v>
      </c>
    </row>
    <row r="27" spans="1:6" ht="33.75" x14ac:dyDescent="0.25">
      <c r="A27" s="77" t="s">
        <v>69</v>
      </c>
      <c r="B27" s="14" t="s">
        <v>59</v>
      </c>
      <c r="C27" s="15" t="s">
        <v>89</v>
      </c>
      <c r="D27" s="34">
        <f>D28+D29+D30</f>
        <v>2499.9</v>
      </c>
      <c r="E27" s="34">
        <f>E28+E29+E30</f>
        <v>1101.3</v>
      </c>
      <c r="F27" s="29">
        <f t="shared" si="0"/>
        <v>44.053762150486016</v>
      </c>
    </row>
    <row r="28" spans="1:6" ht="33.75" x14ac:dyDescent="0.25">
      <c r="A28" s="77" t="s">
        <v>70</v>
      </c>
      <c r="B28" s="14" t="s">
        <v>59</v>
      </c>
      <c r="C28" s="15" t="s">
        <v>90</v>
      </c>
      <c r="D28" s="34">
        <v>891.2</v>
      </c>
      <c r="E28" s="36">
        <v>358.5</v>
      </c>
      <c r="F28" s="29">
        <f t="shared" si="0"/>
        <v>40.22666068222621</v>
      </c>
    </row>
    <row r="29" spans="1:6" x14ac:dyDescent="0.25">
      <c r="A29" s="77" t="s">
        <v>71</v>
      </c>
      <c r="B29" s="14" t="s">
        <v>59</v>
      </c>
      <c r="C29" s="15" t="s">
        <v>91</v>
      </c>
      <c r="D29" s="34">
        <v>916.3</v>
      </c>
      <c r="E29" s="36">
        <v>350.8</v>
      </c>
      <c r="F29" s="29">
        <f t="shared" si="0"/>
        <v>38.28440467095929</v>
      </c>
    </row>
    <row r="30" spans="1:6" x14ac:dyDescent="0.25">
      <c r="A30" s="77" t="s">
        <v>196</v>
      </c>
      <c r="B30" s="14" t="s">
        <v>59</v>
      </c>
      <c r="C30" s="15" t="s">
        <v>195</v>
      </c>
      <c r="D30" s="34">
        <v>692.4</v>
      </c>
      <c r="E30" s="36">
        <v>392</v>
      </c>
      <c r="F30" s="29">
        <f t="shared" si="0"/>
        <v>56.61467359907568</v>
      </c>
    </row>
    <row r="31" spans="1:6" ht="23.25" hidden="1" outlineLevel="1" x14ac:dyDescent="0.25">
      <c r="A31" s="83" t="s">
        <v>221</v>
      </c>
      <c r="B31" s="14" t="s">
        <v>59</v>
      </c>
      <c r="C31" s="15" t="s">
        <v>218</v>
      </c>
      <c r="D31" s="34">
        <f>D32</f>
        <v>0</v>
      </c>
      <c r="E31" s="34">
        <f>E32</f>
        <v>0</v>
      </c>
      <c r="F31" s="29" t="e">
        <f t="shared" si="0"/>
        <v>#DIV/0!</v>
      </c>
    </row>
    <row r="32" spans="1:6" ht="34.5" hidden="1" outlineLevel="1" x14ac:dyDescent="0.25">
      <c r="A32" s="83" t="s">
        <v>222</v>
      </c>
      <c r="B32" s="14" t="s">
        <v>59</v>
      </c>
      <c r="C32" s="15" t="s">
        <v>219</v>
      </c>
      <c r="D32" s="34">
        <f>D33</f>
        <v>0</v>
      </c>
      <c r="E32" s="34">
        <f>E33</f>
        <v>0</v>
      </c>
      <c r="F32" s="29" t="e">
        <f>E32/D32*100</f>
        <v>#DIV/0!</v>
      </c>
    </row>
    <row r="33" spans="1:6" ht="34.5" hidden="1" outlineLevel="1" x14ac:dyDescent="0.25">
      <c r="A33" s="83" t="s">
        <v>223</v>
      </c>
      <c r="B33" s="14" t="s">
        <v>59</v>
      </c>
      <c r="C33" s="15" t="s">
        <v>220</v>
      </c>
      <c r="D33" s="34">
        <v>0</v>
      </c>
      <c r="E33" s="36">
        <v>0</v>
      </c>
      <c r="F33" s="29" t="e">
        <f>E33/D33*100</f>
        <v>#DIV/0!</v>
      </c>
    </row>
    <row r="34" spans="1:6" collapsed="1" x14ac:dyDescent="0.25">
      <c r="A34" s="77" t="s">
        <v>72</v>
      </c>
      <c r="B34" s="14" t="s">
        <v>59</v>
      </c>
      <c r="C34" s="15" t="s">
        <v>92</v>
      </c>
      <c r="D34" s="34">
        <f>D35</f>
        <v>4.7</v>
      </c>
      <c r="E34" s="34">
        <f>E35</f>
        <v>4.7</v>
      </c>
      <c r="F34" s="29">
        <f t="shared" si="0"/>
        <v>100</v>
      </c>
    </row>
    <row r="35" spans="1:6" x14ac:dyDescent="0.25">
      <c r="A35" s="77" t="s">
        <v>73</v>
      </c>
      <c r="B35" s="14" t="s">
        <v>59</v>
      </c>
      <c r="C35" s="15" t="s">
        <v>93</v>
      </c>
      <c r="D35" s="34">
        <f>D36</f>
        <v>4.7</v>
      </c>
      <c r="E35" s="34">
        <f>E36</f>
        <v>4.7</v>
      </c>
      <c r="F35" s="29">
        <f t="shared" si="0"/>
        <v>100</v>
      </c>
    </row>
    <row r="36" spans="1:6" x14ac:dyDescent="0.25">
      <c r="A36" s="77" t="s">
        <v>74</v>
      </c>
      <c r="B36" s="14" t="s">
        <v>59</v>
      </c>
      <c r="C36" s="15" t="s">
        <v>94</v>
      </c>
      <c r="D36" s="34">
        <v>4.7</v>
      </c>
      <c r="E36" s="36">
        <v>4.7</v>
      </c>
      <c r="F36" s="29">
        <f t="shared" si="0"/>
        <v>100</v>
      </c>
    </row>
    <row r="37" spans="1:6" ht="23.25" x14ac:dyDescent="0.25">
      <c r="A37" s="90" t="s">
        <v>230</v>
      </c>
      <c r="B37" s="91" t="s">
        <v>59</v>
      </c>
      <c r="C37" s="94" t="s">
        <v>231</v>
      </c>
      <c r="D37" s="39">
        <f>D38</f>
        <v>250</v>
      </c>
      <c r="E37" s="39">
        <f>E38</f>
        <v>250</v>
      </c>
      <c r="F37" s="29">
        <f t="shared" si="0"/>
        <v>100</v>
      </c>
    </row>
    <row r="38" spans="1:6" x14ac:dyDescent="0.25">
      <c r="A38" s="92" t="s">
        <v>72</v>
      </c>
      <c r="B38" s="93" t="s">
        <v>59</v>
      </c>
      <c r="C38" s="95" t="s">
        <v>232</v>
      </c>
      <c r="D38" s="39">
        <f>D39</f>
        <v>250</v>
      </c>
      <c r="E38" s="39">
        <f>E39</f>
        <v>250</v>
      </c>
      <c r="F38" s="29">
        <f t="shared" si="0"/>
        <v>100</v>
      </c>
    </row>
    <row r="39" spans="1:6" x14ac:dyDescent="0.25">
      <c r="A39" s="92" t="s">
        <v>233</v>
      </c>
      <c r="B39" s="93" t="s">
        <v>59</v>
      </c>
      <c r="C39" s="95" t="s">
        <v>234</v>
      </c>
      <c r="D39" s="39">
        <v>250</v>
      </c>
      <c r="E39" s="40">
        <v>250</v>
      </c>
      <c r="F39" s="29">
        <f t="shared" si="0"/>
        <v>100</v>
      </c>
    </row>
    <row r="40" spans="1:6" x14ac:dyDescent="0.25">
      <c r="A40" s="76" t="s">
        <v>95</v>
      </c>
      <c r="B40" s="12" t="s">
        <v>59</v>
      </c>
      <c r="C40" s="13" t="s">
        <v>96</v>
      </c>
      <c r="D40" s="35">
        <f>D41</f>
        <v>60</v>
      </c>
      <c r="E40" s="35">
        <f>E41</f>
        <v>0</v>
      </c>
      <c r="F40" s="29">
        <f t="shared" si="0"/>
        <v>0</v>
      </c>
    </row>
    <row r="41" spans="1:6" x14ac:dyDescent="0.25">
      <c r="A41" s="77" t="s">
        <v>72</v>
      </c>
      <c r="B41" s="14" t="s">
        <v>59</v>
      </c>
      <c r="C41" s="15" t="s">
        <v>97</v>
      </c>
      <c r="D41" s="34">
        <f>D42</f>
        <v>60</v>
      </c>
      <c r="E41" s="34">
        <f>E42</f>
        <v>0</v>
      </c>
      <c r="F41" s="29">
        <f t="shared" si="0"/>
        <v>0</v>
      </c>
    </row>
    <row r="42" spans="1:6" x14ac:dyDescent="0.25">
      <c r="A42" s="77" t="s">
        <v>75</v>
      </c>
      <c r="B42" s="14" t="s">
        <v>59</v>
      </c>
      <c r="C42" s="15" t="s">
        <v>98</v>
      </c>
      <c r="D42" s="34">
        <v>60</v>
      </c>
      <c r="E42" s="36">
        <v>0</v>
      </c>
      <c r="F42" s="29">
        <f t="shared" si="0"/>
        <v>0</v>
      </c>
    </row>
    <row r="43" spans="1:6" ht="22.5" x14ac:dyDescent="0.25">
      <c r="A43" s="76" t="s">
        <v>99</v>
      </c>
      <c r="B43" s="12" t="s">
        <v>59</v>
      </c>
      <c r="C43" s="13" t="s">
        <v>100</v>
      </c>
      <c r="D43" s="35">
        <f t="shared" ref="D43:E45" si="1">D44</f>
        <v>264</v>
      </c>
      <c r="E43" s="35">
        <f t="shared" si="1"/>
        <v>85</v>
      </c>
      <c r="F43" s="29">
        <f t="shared" si="0"/>
        <v>32.196969696969695</v>
      </c>
    </row>
    <row r="44" spans="1:6" ht="33.75" x14ac:dyDescent="0.25">
      <c r="A44" s="77" t="s">
        <v>68</v>
      </c>
      <c r="B44" s="14" t="s">
        <v>59</v>
      </c>
      <c r="C44" s="15" t="s">
        <v>101</v>
      </c>
      <c r="D44" s="34">
        <f t="shared" si="1"/>
        <v>264</v>
      </c>
      <c r="E44" s="34">
        <f t="shared" si="1"/>
        <v>85</v>
      </c>
      <c r="F44" s="29">
        <f t="shared" si="0"/>
        <v>32.196969696969695</v>
      </c>
    </row>
    <row r="45" spans="1:6" ht="33.75" x14ac:dyDescent="0.25">
      <c r="A45" s="77" t="s">
        <v>69</v>
      </c>
      <c r="B45" s="14" t="s">
        <v>59</v>
      </c>
      <c r="C45" s="15" t="s">
        <v>102</v>
      </c>
      <c r="D45" s="34">
        <f t="shared" si="1"/>
        <v>264</v>
      </c>
      <c r="E45" s="34">
        <f t="shared" si="1"/>
        <v>85</v>
      </c>
      <c r="F45" s="29">
        <f t="shared" si="0"/>
        <v>32.196969696969695</v>
      </c>
    </row>
    <row r="46" spans="1:6" x14ac:dyDescent="0.25">
      <c r="A46" s="77" t="s">
        <v>71</v>
      </c>
      <c r="B46" s="14" t="s">
        <v>59</v>
      </c>
      <c r="C46" s="15" t="s">
        <v>103</v>
      </c>
      <c r="D46" s="34">
        <v>264</v>
      </c>
      <c r="E46" s="36">
        <v>85</v>
      </c>
      <c r="F46" s="29">
        <f t="shared" si="0"/>
        <v>32.196969696969695</v>
      </c>
    </row>
    <row r="47" spans="1:6" ht="27.75" customHeight="1" x14ac:dyDescent="0.25">
      <c r="A47" s="76" t="s">
        <v>104</v>
      </c>
      <c r="B47" s="12" t="s">
        <v>59</v>
      </c>
      <c r="C47" s="13" t="s">
        <v>105</v>
      </c>
      <c r="D47" s="35">
        <f>D48</f>
        <v>91.5</v>
      </c>
      <c r="E47" s="35">
        <f t="shared" ref="E47:F47" si="2">E48</f>
        <v>50.3</v>
      </c>
      <c r="F47" s="35">
        <f t="shared" si="2"/>
        <v>54.972677595628419</v>
      </c>
    </row>
    <row r="48" spans="1:6" ht="45" x14ac:dyDescent="0.25">
      <c r="A48" s="76" t="s">
        <v>198</v>
      </c>
      <c r="B48" s="12" t="s">
        <v>59</v>
      </c>
      <c r="C48" s="13" t="s">
        <v>106</v>
      </c>
      <c r="D48" s="35">
        <f t="shared" ref="D48:E50" si="3">D49</f>
        <v>91.5</v>
      </c>
      <c r="E48" s="35">
        <f t="shared" si="3"/>
        <v>50.3</v>
      </c>
      <c r="F48" s="29">
        <f t="shared" si="0"/>
        <v>54.972677595628419</v>
      </c>
    </row>
    <row r="49" spans="1:6" ht="33.75" x14ac:dyDescent="0.25">
      <c r="A49" s="77" t="s">
        <v>68</v>
      </c>
      <c r="B49" s="14" t="s">
        <v>59</v>
      </c>
      <c r="C49" s="15" t="s">
        <v>107</v>
      </c>
      <c r="D49" s="34">
        <f t="shared" si="3"/>
        <v>91.5</v>
      </c>
      <c r="E49" s="34">
        <f t="shared" si="3"/>
        <v>50.3</v>
      </c>
      <c r="F49" s="29">
        <f t="shared" si="0"/>
        <v>54.972677595628419</v>
      </c>
    </row>
    <row r="50" spans="1:6" ht="33.75" x14ac:dyDescent="0.25">
      <c r="A50" s="77" t="s">
        <v>69</v>
      </c>
      <c r="B50" s="14" t="s">
        <v>59</v>
      </c>
      <c r="C50" s="15" t="s">
        <v>108</v>
      </c>
      <c r="D50" s="34">
        <f t="shared" si="3"/>
        <v>91.5</v>
      </c>
      <c r="E50" s="34">
        <f t="shared" si="3"/>
        <v>50.3</v>
      </c>
      <c r="F50" s="29">
        <f t="shared" si="0"/>
        <v>54.972677595628419</v>
      </c>
    </row>
    <row r="51" spans="1:6" x14ac:dyDescent="0.25">
      <c r="A51" s="77" t="s">
        <v>71</v>
      </c>
      <c r="B51" s="14" t="s">
        <v>59</v>
      </c>
      <c r="C51" s="15" t="s">
        <v>109</v>
      </c>
      <c r="D51" s="34">
        <v>91.5</v>
      </c>
      <c r="E51" s="36">
        <v>50.3</v>
      </c>
      <c r="F51" s="29">
        <f t="shared" si="0"/>
        <v>54.972677595628419</v>
      </c>
    </row>
    <row r="52" spans="1:6" x14ac:dyDescent="0.25">
      <c r="A52" s="76" t="s">
        <v>110</v>
      </c>
      <c r="B52" s="12" t="s">
        <v>59</v>
      </c>
      <c r="C52" s="13" t="s">
        <v>111</v>
      </c>
      <c r="D52" s="35">
        <f>D53+D61</f>
        <v>536.79999999999995</v>
      </c>
      <c r="E52" s="35">
        <f>E53+E61</f>
        <v>420</v>
      </c>
      <c r="F52" s="35">
        <f>F53+F61</f>
        <v>86.277732128184056</v>
      </c>
    </row>
    <row r="53" spans="1:6" ht="22.5" x14ac:dyDescent="0.25">
      <c r="A53" s="76" t="s">
        <v>112</v>
      </c>
      <c r="B53" s="12" t="s">
        <v>59</v>
      </c>
      <c r="C53" s="13" t="s">
        <v>113</v>
      </c>
      <c r="D53" s="35">
        <f>D54+D58</f>
        <v>486.8</v>
      </c>
      <c r="E53" s="35">
        <f>E54+E58</f>
        <v>420</v>
      </c>
      <c r="F53" s="29">
        <f t="shared" si="0"/>
        <v>86.277732128184056</v>
      </c>
    </row>
    <row r="54" spans="1:6" ht="33.75" x14ac:dyDescent="0.25">
      <c r="A54" s="77" t="s">
        <v>68</v>
      </c>
      <c r="B54" s="14" t="s">
        <v>59</v>
      </c>
      <c r="C54" s="15" t="s">
        <v>150</v>
      </c>
      <c r="D54" s="34">
        <f t="shared" ref="D54:E54" si="4">D55</f>
        <v>486.8</v>
      </c>
      <c r="E54" s="34">
        <f t="shared" si="4"/>
        <v>420</v>
      </c>
      <c r="F54" s="29">
        <f t="shared" si="0"/>
        <v>86.277732128184056</v>
      </c>
    </row>
    <row r="55" spans="1:6" ht="33.75" x14ac:dyDescent="0.25">
      <c r="A55" s="77" t="s">
        <v>69</v>
      </c>
      <c r="B55" s="14" t="s">
        <v>59</v>
      </c>
      <c r="C55" s="15" t="s">
        <v>151</v>
      </c>
      <c r="D55" s="34">
        <f>D57+D56</f>
        <v>486.8</v>
      </c>
      <c r="E55" s="34">
        <f>E57+E56</f>
        <v>420</v>
      </c>
      <c r="F55" s="29">
        <f t="shared" si="0"/>
        <v>86.277732128184056</v>
      </c>
    </row>
    <row r="56" spans="1:6" ht="33.75" hidden="1" outlineLevel="1" x14ac:dyDescent="0.25">
      <c r="A56" s="78" t="s">
        <v>184</v>
      </c>
      <c r="B56" s="37" t="s">
        <v>59</v>
      </c>
      <c r="C56" s="38" t="s">
        <v>185</v>
      </c>
      <c r="D56" s="34">
        <v>0</v>
      </c>
      <c r="E56" s="36">
        <v>0</v>
      </c>
      <c r="F56" s="29"/>
    </row>
    <row r="57" spans="1:6" collapsed="1" x14ac:dyDescent="0.25">
      <c r="A57" s="77" t="s">
        <v>71</v>
      </c>
      <c r="B57" s="14" t="s">
        <v>59</v>
      </c>
      <c r="C57" s="15" t="s">
        <v>152</v>
      </c>
      <c r="D57" s="34">
        <v>486.8</v>
      </c>
      <c r="E57" s="36">
        <v>420</v>
      </c>
      <c r="F57" s="29">
        <f t="shared" si="0"/>
        <v>86.277732128184056</v>
      </c>
    </row>
    <row r="58" spans="1:6" ht="33.75" hidden="1" outlineLevel="1" x14ac:dyDescent="0.25">
      <c r="A58" s="78" t="s">
        <v>186</v>
      </c>
      <c r="B58" s="37" t="s">
        <v>59</v>
      </c>
      <c r="C58" s="38" t="s">
        <v>187</v>
      </c>
      <c r="D58" s="39">
        <f>D59</f>
        <v>0</v>
      </c>
      <c r="E58" s="39">
        <f>E59</f>
        <v>0</v>
      </c>
      <c r="F58" s="29"/>
    </row>
    <row r="59" spans="1:6" hidden="1" outlineLevel="1" x14ac:dyDescent="0.25">
      <c r="A59" s="78" t="s">
        <v>188</v>
      </c>
      <c r="B59" s="37" t="s">
        <v>59</v>
      </c>
      <c r="C59" s="38" t="s">
        <v>189</v>
      </c>
      <c r="D59" s="39">
        <f>D60</f>
        <v>0</v>
      </c>
      <c r="E59" s="39">
        <f>E60</f>
        <v>0</v>
      </c>
      <c r="F59" s="29"/>
    </row>
    <row r="60" spans="1:6" ht="45" hidden="1" outlineLevel="1" x14ac:dyDescent="0.25">
      <c r="A60" s="78" t="s">
        <v>190</v>
      </c>
      <c r="B60" s="37" t="s">
        <v>59</v>
      </c>
      <c r="C60" s="38" t="s">
        <v>191</v>
      </c>
      <c r="D60" s="39">
        <v>0</v>
      </c>
      <c r="E60" s="40">
        <v>0</v>
      </c>
      <c r="F60" s="29"/>
    </row>
    <row r="61" spans="1:6" ht="22.5" collapsed="1" x14ac:dyDescent="0.25">
      <c r="A61" s="76" t="s">
        <v>114</v>
      </c>
      <c r="B61" s="12" t="s">
        <v>59</v>
      </c>
      <c r="C61" s="13" t="s">
        <v>115</v>
      </c>
      <c r="D61" s="35">
        <f t="shared" ref="D61:E63" si="5">D62</f>
        <v>50</v>
      </c>
      <c r="E61" s="35">
        <f t="shared" si="5"/>
        <v>0</v>
      </c>
      <c r="F61" s="29">
        <f t="shared" si="0"/>
        <v>0</v>
      </c>
    </row>
    <row r="62" spans="1:6" ht="27" customHeight="1" x14ac:dyDescent="0.25">
      <c r="A62" s="77" t="s">
        <v>68</v>
      </c>
      <c r="B62" s="14" t="s">
        <v>59</v>
      </c>
      <c r="C62" s="15" t="s">
        <v>116</v>
      </c>
      <c r="D62" s="34">
        <f t="shared" si="5"/>
        <v>50</v>
      </c>
      <c r="E62" s="34">
        <f t="shared" si="5"/>
        <v>0</v>
      </c>
      <c r="F62" s="29">
        <f t="shared" si="0"/>
        <v>0</v>
      </c>
    </row>
    <row r="63" spans="1:6" ht="33.75" x14ac:dyDescent="0.25">
      <c r="A63" s="77" t="s">
        <v>69</v>
      </c>
      <c r="B63" s="14" t="s">
        <v>59</v>
      </c>
      <c r="C63" s="15" t="s">
        <v>117</v>
      </c>
      <c r="D63" s="34">
        <f t="shared" si="5"/>
        <v>50</v>
      </c>
      <c r="E63" s="34">
        <f t="shared" si="5"/>
        <v>0</v>
      </c>
      <c r="F63" s="29">
        <f t="shared" si="0"/>
        <v>0</v>
      </c>
    </row>
    <row r="64" spans="1:6" x14ac:dyDescent="0.25">
      <c r="A64" s="77" t="s">
        <v>71</v>
      </c>
      <c r="B64" s="14" t="s">
        <v>59</v>
      </c>
      <c r="C64" s="15" t="s">
        <v>118</v>
      </c>
      <c r="D64" s="34">
        <v>50</v>
      </c>
      <c r="E64" s="36">
        <v>0</v>
      </c>
      <c r="F64" s="29">
        <f t="shared" si="0"/>
        <v>0</v>
      </c>
    </row>
    <row r="65" spans="1:6" ht="18" customHeight="1" x14ac:dyDescent="0.25">
      <c r="A65" s="76" t="s">
        <v>119</v>
      </c>
      <c r="B65" s="12" t="s">
        <v>59</v>
      </c>
      <c r="C65" s="13" t="s">
        <v>120</v>
      </c>
      <c r="D65" s="35">
        <f>D66+D70+D74</f>
        <v>9154.2000000000007</v>
      </c>
      <c r="E65" s="35">
        <f t="shared" ref="E65" si="6">E66+E70+E74</f>
        <v>7858.4</v>
      </c>
      <c r="F65" s="29">
        <f t="shared" si="0"/>
        <v>85.844748858447474</v>
      </c>
    </row>
    <row r="66" spans="1:6" s="41" customFormat="1" x14ac:dyDescent="0.25">
      <c r="A66" s="79" t="s">
        <v>211</v>
      </c>
      <c r="B66" s="64" t="s">
        <v>59</v>
      </c>
      <c r="C66" s="13" t="s">
        <v>207</v>
      </c>
      <c r="D66" s="35">
        <f>D67</f>
        <v>7488.4</v>
      </c>
      <c r="E66" s="35">
        <f t="shared" ref="E66:E68" si="7">E67</f>
        <v>7095.9</v>
      </c>
      <c r="F66" s="29">
        <f t="shared" si="0"/>
        <v>94.758559905987923</v>
      </c>
    </row>
    <row r="67" spans="1:6" ht="33.75" x14ac:dyDescent="0.25">
      <c r="A67" s="77" t="s">
        <v>68</v>
      </c>
      <c r="B67" s="63" t="s">
        <v>59</v>
      </c>
      <c r="C67" s="65" t="s">
        <v>208</v>
      </c>
      <c r="D67" s="39">
        <f>D68</f>
        <v>7488.4</v>
      </c>
      <c r="E67" s="39">
        <f t="shared" si="7"/>
        <v>7095.9</v>
      </c>
      <c r="F67" s="29">
        <f t="shared" si="0"/>
        <v>94.758559905987923</v>
      </c>
    </row>
    <row r="68" spans="1:6" ht="33.75" x14ac:dyDescent="0.25">
      <c r="A68" s="77" t="s">
        <v>69</v>
      </c>
      <c r="B68" s="63" t="s">
        <v>59</v>
      </c>
      <c r="C68" s="65" t="s">
        <v>209</v>
      </c>
      <c r="D68" s="39">
        <f>D69</f>
        <v>7488.4</v>
      </c>
      <c r="E68" s="39">
        <f t="shared" si="7"/>
        <v>7095.9</v>
      </c>
      <c r="F68" s="29">
        <f t="shared" si="0"/>
        <v>94.758559905987923</v>
      </c>
    </row>
    <row r="69" spans="1:6" ht="33.75" x14ac:dyDescent="0.25">
      <c r="A69" s="77" t="s">
        <v>212</v>
      </c>
      <c r="B69" s="63" t="s">
        <v>59</v>
      </c>
      <c r="C69" s="65" t="s">
        <v>210</v>
      </c>
      <c r="D69" s="39">
        <v>7488.4</v>
      </c>
      <c r="E69" s="39">
        <v>7095.9</v>
      </c>
      <c r="F69" s="29">
        <f t="shared" si="0"/>
        <v>94.758559905987923</v>
      </c>
    </row>
    <row r="70" spans="1:6" s="41" customFormat="1" hidden="1" outlineLevel="1" x14ac:dyDescent="0.25">
      <c r="A70" s="76" t="s">
        <v>213</v>
      </c>
      <c r="B70" s="64" t="s">
        <v>59</v>
      </c>
      <c r="C70" s="13" t="s">
        <v>214</v>
      </c>
      <c r="D70" s="35">
        <f t="shared" ref="D70:E72" si="8">D71</f>
        <v>0</v>
      </c>
      <c r="E70" s="35">
        <f t="shared" si="8"/>
        <v>0</v>
      </c>
      <c r="F70" s="29" t="e">
        <f t="shared" si="0"/>
        <v>#DIV/0!</v>
      </c>
    </row>
    <row r="71" spans="1:6" ht="33.75" hidden="1" outlineLevel="1" x14ac:dyDescent="0.25">
      <c r="A71" s="77" t="s">
        <v>68</v>
      </c>
      <c r="B71" s="63" t="s">
        <v>59</v>
      </c>
      <c r="C71" s="15" t="s">
        <v>215</v>
      </c>
      <c r="D71" s="39">
        <f t="shared" si="8"/>
        <v>0</v>
      </c>
      <c r="E71" s="39">
        <f t="shared" si="8"/>
        <v>0</v>
      </c>
      <c r="F71" s="29" t="e">
        <f t="shared" si="0"/>
        <v>#DIV/0!</v>
      </c>
    </row>
    <row r="72" spans="1:6" ht="33.75" hidden="1" outlineLevel="1" x14ac:dyDescent="0.25">
      <c r="A72" s="77" t="s">
        <v>69</v>
      </c>
      <c r="B72" s="63" t="s">
        <v>59</v>
      </c>
      <c r="C72" s="15" t="s">
        <v>216</v>
      </c>
      <c r="D72" s="39">
        <f t="shared" si="8"/>
        <v>0</v>
      </c>
      <c r="E72" s="39">
        <f t="shared" si="8"/>
        <v>0</v>
      </c>
      <c r="F72" s="29" t="e">
        <f t="shared" si="0"/>
        <v>#DIV/0!</v>
      </c>
    </row>
    <row r="73" spans="1:6" hidden="1" outlineLevel="1" x14ac:dyDescent="0.25">
      <c r="A73" s="77" t="s">
        <v>71</v>
      </c>
      <c r="B73" s="63" t="s">
        <v>59</v>
      </c>
      <c r="C73" s="15" t="s">
        <v>217</v>
      </c>
      <c r="D73" s="39"/>
      <c r="E73" s="39">
        <v>0</v>
      </c>
      <c r="F73" s="29" t="e">
        <f t="shared" si="0"/>
        <v>#DIV/0!</v>
      </c>
    </row>
    <row r="74" spans="1:6" collapsed="1" x14ac:dyDescent="0.25">
      <c r="A74" s="76" t="s">
        <v>121</v>
      </c>
      <c r="B74" s="12" t="s">
        <v>59</v>
      </c>
      <c r="C74" s="13" t="s">
        <v>122</v>
      </c>
      <c r="D74" s="35">
        <f>D75+D80</f>
        <v>1665.8000000000002</v>
      </c>
      <c r="E74" s="35">
        <f>E75+E80</f>
        <v>762.5</v>
      </c>
      <c r="F74" s="29">
        <f t="shared" si="0"/>
        <v>45.773802377236159</v>
      </c>
    </row>
    <row r="75" spans="1:6" ht="33.75" x14ac:dyDescent="0.25">
      <c r="A75" s="77" t="s">
        <v>68</v>
      </c>
      <c r="B75" s="14" t="s">
        <v>59</v>
      </c>
      <c r="C75" s="15" t="s">
        <v>123</v>
      </c>
      <c r="D75" s="34">
        <f t="shared" ref="D75:E75" si="9">D76</f>
        <v>1015.8000000000001</v>
      </c>
      <c r="E75" s="34">
        <f t="shared" si="9"/>
        <v>457.7</v>
      </c>
      <c r="F75" s="29">
        <f t="shared" si="0"/>
        <v>45.058082299665287</v>
      </c>
    </row>
    <row r="76" spans="1:6" ht="33.75" x14ac:dyDescent="0.25">
      <c r="A76" s="77" t="s">
        <v>69</v>
      </c>
      <c r="B76" s="14" t="s">
        <v>59</v>
      </c>
      <c r="C76" s="15" t="s">
        <v>124</v>
      </c>
      <c r="D76" s="34">
        <f>D77+D78+D79</f>
        <v>1015.8000000000001</v>
      </c>
      <c r="E76" s="34">
        <f>E78+E79</f>
        <v>457.7</v>
      </c>
      <c r="F76" s="29">
        <f t="shared" si="0"/>
        <v>45.058082299665287</v>
      </c>
    </row>
    <row r="77" spans="1:6" ht="33.75" x14ac:dyDescent="0.25">
      <c r="A77" s="77" t="s">
        <v>212</v>
      </c>
      <c r="B77" s="14"/>
      <c r="C77" s="15" t="s">
        <v>224</v>
      </c>
      <c r="D77" s="34">
        <v>15</v>
      </c>
      <c r="E77" s="34">
        <v>15</v>
      </c>
      <c r="F77" s="29">
        <f t="shared" ref="F77:F86" si="10">E77/D77*100</f>
        <v>100</v>
      </c>
    </row>
    <row r="78" spans="1:6" x14ac:dyDescent="0.25">
      <c r="A78" s="77" t="s">
        <v>71</v>
      </c>
      <c r="B78" s="14" t="s">
        <v>59</v>
      </c>
      <c r="C78" s="15" t="s">
        <v>125</v>
      </c>
      <c r="D78" s="34">
        <v>806.2</v>
      </c>
      <c r="E78" s="36">
        <v>389.7</v>
      </c>
      <c r="F78" s="29">
        <f t="shared" si="10"/>
        <v>48.337881419002727</v>
      </c>
    </row>
    <row r="79" spans="1:6" x14ac:dyDescent="0.25">
      <c r="A79" s="77" t="s">
        <v>196</v>
      </c>
      <c r="B79" s="14" t="s">
        <v>59</v>
      </c>
      <c r="C79" s="15" t="s">
        <v>197</v>
      </c>
      <c r="D79" s="39">
        <v>194.6</v>
      </c>
      <c r="E79" s="40">
        <v>68</v>
      </c>
      <c r="F79" s="29">
        <f t="shared" si="10"/>
        <v>34.943473792394656</v>
      </c>
    </row>
    <row r="80" spans="1:6" ht="33.75" outlineLevel="1" x14ac:dyDescent="0.25">
      <c r="A80" s="78" t="s">
        <v>186</v>
      </c>
      <c r="B80" s="37" t="s">
        <v>59</v>
      </c>
      <c r="C80" s="38" t="s">
        <v>192</v>
      </c>
      <c r="D80" s="39">
        <f>D81</f>
        <v>650</v>
      </c>
      <c r="E80" s="39">
        <f>E81</f>
        <v>304.8</v>
      </c>
      <c r="F80" s="29">
        <f t="shared" si="10"/>
        <v>46.892307692307696</v>
      </c>
    </row>
    <row r="81" spans="1:6" outlineLevel="1" x14ac:dyDescent="0.25">
      <c r="A81" s="78" t="s">
        <v>188</v>
      </c>
      <c r="B81" s="37" t="s">
        <v>59</v>
      </c>
      <c r="C81" s="38" t="s">
        <v>193</v>
      </c>
      <c r="D81" s="39">
        <f>D82</f>
        <v>650</v>
      </c>
      <c r="E81" s="39">
        <f>E82</f>
        <v>304.8</v>
      </c>
      <c r="F81" s="29">
        <f t="shared" si="10"/>
        <v>46.892307692307696</v>
      </c>
    </row>
    <row r="82" spans="1:6" ht="45" outlineLevel="1" x14ac:dyDescent="0.25">
      <c r="A82" s="78" t="s">
        <v>190</v>
      </c>
      <c r="B82" s="37" t="s">
        <v>59</v>
      </c>
      <c r="C82" s="38" t="s">
        <v>194</v>
      </c>
      <c r="D82" s="39">
        <v>650</v>
      </c>
      <c r="E82" s="40">
        <v>304.8</v>
      </c>
      <c r="F82" s="29">
        <f t="shared" si="10"/>
        <v>46.892307692307696</v>
      </c>
    </row>
    <row r="83" spans="1:6" ht="45" x14ac:dyDescent="0.25">
      <c r="A83" s="76" t="s">
        <v>126</v>
      </c>
      <c r="B83" s="12" t="s">
        <v>59</v>
      </c>
      <c r="C83" s="13" t="s">
        <v>127</v>
      </c>
      <c r="D83" s="35">
        <f>D84</f>
        <v>605.5</v>
      </c>
      <c r="E83" s="35">
        <f t="shared" ref="E83:F83" si="11">E84</f>
        <v>605.5</v>
      </c>
      <c r="F83" s="35">
        <f t="shared" si="11"/>
        <v>100</v>
      </c>
    </row>
    <row r="84" spans="1:6" ht="22.5" x14ac:dyDescent="0.25">
      <c r="A84" s="76" t="s">
        <v>129</v>
      </c>
      <c r="B84" s="12" t="s">
        <v>59</v>
      </c>
      <c r="C84" s="13" t="s">
        <v>130</v>
      </c>
      <c r="D84" s="35">
        <f>D85</f>
        <v>605.5</v>
      </c>
      <c r="E84" s="35">
        <f>E85</f>
        <v>605.5</v>
      </c>
      <c r="F84" s="29">
        <f t="shared" si="10"/>
        <v>100</v>
      </c>
    </row>
    <row r="85" spans="1:6" x14ac:dyDescent="0.25">
      <c r="A85" s="77" t="s">
        <v>128</v>
      </c>
      <c r="B85" s="14" t="s">
        <v>59</v>
      </c>
      <c r="C85" s="15" t="s">
        <v>131</v>
      </c>
      <c r="D85" s="34">
        <f>D86</f>
        <v>605.5</v>
      </c>
      <c r="E85" s="34">
        <f>E86</f>
        <v>605.5</v>
      </c>
      <c r="F85" s="29">
        <f t="shared" si="10"/>
        <v>100</v>
      </c>
    </row>
    <row r="86" spans="1:6" ht="15.75" thickBot="1" x14ac:dyDescent="0.3">
      <c r="A86" s="77" t="s">
        <v>52</v>
      </c>
      <c r="B86" s="14" t="s">
        <v>59</v>
      </c>
      <c r="C86" s="15" t="s">
        <v>132</v>
      </c>
      <c r="D86" s="34">
        <v>605.5</v>
      </c>
      <c r="E86" s="36">
        <v>605.5</v>
      </c>
      <c r="F86" s="29">
        <f t="shared" si="10"/>
        <v>100</v>
      </c>
    </row>
    <row r="87" spans="1:6" ht="14.45" hidden="1" customHeight="1" x14ac:dyDescent="0.25">
      <c r="A87" s="80"/>
      <c r="B87" s="16"/>
      <c r="C87" s="17"/>
      <c r="D87" s="30"/>
      <c r="E87" s="31"/>
      <c r="F87" s="31"/>
    </row>
    <row r="88" spans="1:6" ht="23.25" thickBot="1" x14ac:dyDescent="0.3">
      <c r="A88" s="81" t="s">
        <v>133</v>
      </c>
      <c r="B88" s="18" t="s">
        <v>134</v>
      </c>
      <c r="C88" s="19" t="s">
        <v>60</v>
      </c>
      <c r="D88" s="32">
        <f>Доходы!D15-Расходы!D11</f>
        <v>-401.09999999999854</v>
      </c>
      <c r="E88" s="32">
        <f>[1]Доходы!E19-[1]Расходы!E13</f>
        <v>404.10000000000218</v>
      </c>
      <c r="F88" s="33" t="s">
        <v>135</v>
      </c>
    </row>
  </sheetData>
  <mergeCells count="6">
    <mergeCell ref="A2:A9"/>
    <mergeCell ref="B2:B9"/>
    <mergeCell ref="D2:D9"/>
    <mergeCell ref="E2:E7"/>
    <mergeCell ref="F2:F8"/>
    <mergeCell ref="C2:C7"/>
  </mergeCells>
  <pageMargins left="0.70866141732283472" right="0.70866141732283472" top="0.27559055118110237" bottom="0.27559055118110237" header="0.31496062992125984" footer="0.31496062992125984"/>
  <pageSetup paperSize="9" scale="90" orientation="portrait" r:id="rId1"/>
  <colBreaks count="1" manualBreakCount="1">
    <brk id="6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Доходы</vt:lpstr>
      <vt:lpstr>Расходы</vt:lpstr>
      <vt:lpstr>Доходы!Заголовки_для_печати</vt:lpstr>
      <vt:lpstr>Расходы!Заголовки_для_печати</vt:lpstr>
      <vt:lpstr>Расходы!Область_печати</vt:lpstr>
    </vt:vector>
  </TitlesOfParts>
  <Company>Home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Иванова О.В.</dc:creator>
  <cp:lastModifiedBy>MSU-GLAVA</cp:lastModifiedBy>
  <cp:lastPrinted>2024-10-11T08:32:53Z</cp:lastPrinted>
  <dcterms:created xsi:type="dcterms:W3CDTF">2018-10-05T09:38:38Z</dcterms:created>
  <dcterms:modified xsi:type="dcterms:W3CDTF">2024-10-15T11:11:02Z</dcterms:modified>
</cp:coreProperties>
</file>