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SU-GLAVA\Desktop\Совет депутатов 6 созыва\11 заседание VI созыва от 11.06.24\Решение №52 об исполнении бюджета Стрелка 1 кв\"/>
    </mc:Choice>
  </mc:AlternateContent>
  <bookViews>
    <workbookView xWindow="360" yWindow="60" windowWidth="15570" windowHeight="12075"/>
  </bookViews>
  <sheets>
    <sheet name="Доходы" sheetId="1" r:id="rId1"/>
    <sheet name="Расходы" sheetId="2" r:id="rId2"/>
  </sheets>
  <externalReferences>
    <externalReference r:id="rId3"/>
  </externalReferences>
  <definedNames>
    <definedName name="_xlnm.Print_Titles" localSheetId="0">Доходы!$9:$15</definedName>
    <definedName name="_xlnm.Print_Titles" localSheetId="1">Расходы!$4:$11</definedName>
    <definedName name="_xlnm.Print_Area" localSheetId="1">Расходы!$A$1:$F$91</definedName>
  </definedNames>
  <calcPr calcId="152511"/>
</workbook>
</file>

<file path=xl/calcChain.xml><?xml version="1.0" encoding="utf-8"?>
<calcChain xmlns="http://schemas.openxmlformats.org/spreadsheetml/2006/main">
  <c r="E90" i="2" l="1"/>
  <c r="D90" i="2"/>
  <c r="F88" i="2"/>
  <c r="E87" i="2"/>
  <c r="F87" i="2" s="1"/>
  <c r="D87" i="2"/>
  <c r="D86" i="2"/>
  <c r="D85" i="2" s="1"/>
  <c r="F84" i="2"/>
  <c r="F83" i="2"/>
  <c r="E83" i="2"/>
  <c r="D83" i="2"/>
  <c r="E82" i="2"/>
  <c r="D82" i="2"/>
  <c r="F81" i="2"/>
  <c r="F80" i="2"/>
  <c r="F79" i="2"/>
  <c r="E78" i="2"/>
  <c r="E77" i="2" s="1"/>
  <c r="E76" i="2" s="1"/>
  <c r="D78" i="2"/>
  <c r="E74" i="2"/>
  <c r="D74" i="2"/>
  <c r="D73" i="2"/>
  <c r="D72" i="2" s="1"/>
  <c r="F71" i="2"/>
  <c r="E70" i="2"/>
  <c r="F70" i="2" s="1"/>
  <c r="D70" i="2"/>
  <c r="D69" i="2" s="1"/>
  <c r="D68" i="2" s="1"/>
  <c r="F66" i="2"/>
  <c r="E65" i="2"/>
  <c r="D65" i="2"/>
  <c r="D64" i="2" s="1"/>
  <c r="D63" i="2" s="1"/>
  <c r="E61" i="2"/>
  <c r="E60" i="2" s="1"/>
  <c r="D61" i="2"/>
  <c r="D60" i="2" s="1"/>
  <c r="F59" i="2"/>
  <c r="F57" i="2"/>
  <c r="E57" i="2"/>
  <c r="D57" i="2"/>
  <c r="D56" i="2" s="1"/>
  <c r="D55" i="2" s="1"/>
  <c r="E56" i="2"/>
  <c r="F56" i="2" s="1"/>
  <c r="F53" i="2"/>
  <c r="E52" i="2"/>
  <c r="D52" i="2"/>
  <c r="D51" i="2" s="1"/>
  <c r="D50" i="2" s="1"/>
  <c r="D49" i="2" s="1"/>
  <c r="F48" i="2"/>
  <c r="E47" i="2"/>
  <c r="F47" i="2" s="1"/>
  <c r="D47" i="2"/>
  <c r="D46" i="2"/>
  <c r="D45" i="2" s="1"/>
  <c r="F44" i="2"/>
  <c r="F43" i="2"/>
  <c r="E43" i="2"/>
  <c r="D43" i="2"/>
  <c r="E42" i="2"/>
  <c r="D42" i="2"/>
  <c r="F41" i="2"/>
  <c r="E40" i="2"/>
  <c r="D40" i="2"/>
  <c r="D39" i="2"/>
  <c r="F38" i="2"/>
  <c r="E37" i="2"/>
  <c r="D37" i="2"/>
  <c r="D36" i="2" s="1"/>
  <c r="E34" i="2"/>
  <c r="E33" i="2" s="1"/>
  <c r="D34" i="2"/>
  <c r="F32" i="2"/>
  <c r="F31" i="2"/>
  <c r="F30" i="2"/>
  <c r="E29" i="2"/>
  <c r="D29" i="2"/>
  <c r="D28" i="2" s="1"/>
  <c r="F27" i="2"/>
  <c r="F26" i="2"/>
  <c r="F25" i="2"/>
  <c r="E24" i="2"/>
  <c r="D24" i="2"/>
  <c r="D23" i="2" s="1"/>
  <c r="F21" i="2"/>
  <c r="F19" i="2"/>
  <c r="E18" i="2"/>
  <c r="F18" i="2" s="1"/>
  <c r="D18" i="2"/>
  <c r="D17" i="2" s="1"/>
  <c r="D16" i="2" s="1"/>
  <c r="E67" i="1"/>
  <c r="D67" i="1"/>
  <c r="F66" i="1"/>
  <c r="E65" i="1"/>
  <c r="D65" i="1"/>
  <c r="D64" i="1" s="1"/>
  <c r="F63" i="1"/>
  <c r="E62" i="1"/>
  <c r="F62" i="1" s="1"/>
  <c r="D62" i="1"/>
  <c r="F61" i="1"/>
  <c r="E60" i="1"/>
  <c r="D60" i="1"/>
  <c r="D59" i="1" s="1"/>
  <c r="D58" i="1" s="1"/>
  <c r="D57" i="1" s="1"/>
  <c r="F56" i="1"/>
  <c r="E55" i="1"/>
  <c r="D55" i="1"/>
  <c r="D54" i="1" s="1"/>
  <c r="D53" i="1" s="1"/>
  <c r="F52" i="1"/>
  <c r="E51" i="1"/>
  <c r="F51" i="1" s="1"/>
  <c r="D51" i="1"/>
  <c r="D50" i="1" s="1"/>
  <c r="D49" i="1" s="1"/>
  <c r="E50" i="1"/>
  <c r="F50" i="1" s="1"/>
  <c r="F48" i="1"/>
  <c r="E47" i="1"/>
  <c r="D47" i="1"/>
  <c r="D46" i="1" s="1"/>
  <c r="D45" i="1" s="1"/>
  <c r="E43" i="1"/>
  <c r="D43" i="1"/>
  <c r="F42" i="1"/>
  <c r="E41" i="1"/>
  <c r="D41" i="1"/>
  <c r="D40" i="1" s="1"/>
  <c r="D37" i="1" s="1"/>
  <c r="E38" i="1"/>
  <c r="D38" i="1"/>
  <c r="F36" i="1"/>
  <c r="E35" i="1"/>
  <c r="F35" i="1" s="1"/>
  <c r="D35" i="1"/>
  <c r="F34" i="1"/>
  <c r="E33" i="1"/>
  <c r="D33" i="1"/>
  <c r="F32" i="1"/>
  <c r="E31" i="1"/>
  <c r="D31" i="1"/>
  <c r="F30" i="1"/>
  <c r="E29" i="1"/>
  <c r="D29" i="1"/>
  <c r="E25" i="1"/>
  <c r="D25" i="1"/>
  <c r="F23" i="1"/>
  <c r="E22" i="1"/>
  <c r="D22" i="1"/>
  <c r="D21" i="1" s="1"/>
  <c r="D20" i="1" s="1"/>
  <c r="F33" i="1" l="1"/>
  <c r="F41" i="1"/>
  <c r="F60" i="1"/>
  <c r="F24" i="2"/>
  <c r="F42" i="2"/>
  <c r="F65" i="2"/>
  <c r="F82" i="2"/>
  <c r="F22" i="1"/>
  <c r="D28" i="1"/>
  <c r="D27" i="1" s="1"/>
  <c r="F31" i="1"/>
  <c r="F47" i="1"/>
  <c r="F55" i="1"/>
  <c r="F29" i="2"/>
  <c r="F37" i="2"/>
  <c r="F40" i="2"/>
  <c r="D54" i="2"/>
  <c r="F29" i="1"/>
  <c r="F65" i="1"/>
  <c r="F52" i="2"/>
  <c r="E55" i="2"/>
  <c r="F78" i="2"/>
  <c r="F55" i="2"/>
  <c r="E17" i="2"/>
  <c r="E28" i="2"/>
  <c r="F28" i="2" s="1"/>
  <c r="D33" i="2"/>
  <c r="E36" i="2"/>
  <c r="F36" i="2" s="1"/>
  <c r="E46" i="2"/>
  <c r="E64" i="2"/>
  <c r="D77" i="2"/>
  <c r="E86" i="2"/>
  <c r="E23" i="2"/>
  <c r="E51" i="2"/>
  <c r="E69" i="2"/>
  <c r="E39" i="2"/>
  <c r="F39" i="2" s="1"/>
  <c r="E73" i="2"/>
  <c r="D19" i="1"/>
  <c r="D17" i="1" s="1"/>
  <c r="E49" i="1"/>
  <c r="F49" i="1" s="1"/>
  <c r="E21" i="1"/>
  <c r="E28" i="1"/>
  <c r="E40" i="1"/>
  <c r="F40" i="1" s="1"/>
  <c r="E46" i="1"/>
  <c r="E54" i="1"/>
  <c r="E64" i="1"/>
  <c r="F64" i="1" s="1"/>
  <c r="E59" i="1"/>
  <c r="F69" i="2" l="1"/>
  <c r="E68" i="2"/>
  <c r="F51" i="2"/>
  <c r="E50" i="2"/>
  <c r="F64" i="2"/>
  <c r="E63" i="2"/>
  <c r="E72" i="2"/>
  <c r="F72" i="2" s="1"/>
  <c r="F23" i="2"/>
  <c r="E22" i="2"/>
  <c r="F46" i="2"/>
  <c r="E45" i="2"/>
  <c r="F45" i="2" s="1"/>
  <c r="F17" i="2"/>
  <c r="E16" i="2"/>
  <c r="F86" i="2"/>
  <c r="F85" i="2" s="1"/>
  <c r="E85" i="2"/>
  <c r="D22" i="2"/>
  <c r="D15" i="2" s="1"/>
  <c r="F77" i="2"/>
  <c r="D76" i="2"/>
  <c r="F54" i="1"/>
  <c r="E53" i="1"/>
  <c r="F53" i="1" s="1"/>
  <c r="F21" i="1"/>
  <c r="E20" i="1"/>
  <c r="F46" i="1"/>
  <c r="E45" i="1"/>
  <c r="F45" i="1" s="1"/>
  <c r="E58" i="1"/>
  <c r="F59" i="1"/>
  <c r="E37" i="1"/>
  <c r="F37" i="1" s="1"/>
  <c r="F28" i="1"/>
  <c r="E27" i="1"/>
  <c r="F27" i="1" s="1"/>
  <c r="F76" i="2" l="1"/>
  <c r="D67" i="2"/>
  <c r="D13" i="2" s="1"/>
  <c r="F50" i="2"/>
  <c r="F49" i="2" s="1"/>
  <c r="E49" i="2"/>
  <c r="F22" i="2"/>
  <c r="F63" i="2"/>
  <c r="F54" i="2" s="1"/>
  <c r="E54" i="2"/>
  <c r="F68" i="2"/>
  <c r="E67" i="2"/>
  <c r="F67" i="2" s="1"/>
  <c r="E15" i="2"/>
  <c r="F16" i="2"/>
  <c r="F20" i="1"/>
  <c r="E19" i="1"/>
  <c r="F58" i="1"/>
  <c r="E57" i="1"/>
  <c r="F57" i="1" s="1"/>
  <c r="F15" i="2" l="1"/>
  <c r="E13" i="2"/>
  <c r="F13" i="2" s="1"/>
  <c r="F19" i="1"/>
  <c r="E17" i="1"/>
  <c r="F17" i="1" s="1"/>
</calcChain>
</file>

<file path=xl/sharedStrings.xml><?xml version="1.0" encoding="utf-8"?>
<sst xmlns="http://schemas.openxmlformats.org/spreadsheetml/2006/main" count="407" uniqueCount="238">
  <si>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</si>
  <si>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</si>
  <si>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</si>
  <si>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</si>
  <si>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</si>
  <si>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</si>
  <si>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</si>
  <si>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</si>
  <si>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</si>
  <si>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</si>
  <si>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</si>
  <si>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</si>
  <si>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</si>
  <si>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</si>
  <si>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</si>
  <si>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</si>
  <si>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</si>
  <si>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</si>
  <si>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</si>
  <si>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182 10102010010000110</t>
  </si>
  <si>
    <t>182 10102010011000110</t>
  </si>
  <si>
    <t>182 10102010013000110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</si>
  <si>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</si>
  <si>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</si>
  <si>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</si>
  <si>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</si>
  <si>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</si>
  <si>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</si>
  <si>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</si>
  <si>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</si>
  <si>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</si>
  <si>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</si>
  <si>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</si>
  <si>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</si>
  <si>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</si>
  <si>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</si>
  <si>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</si>
  <si>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</si>
  <si>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</si>
  <si>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</si>
  <si>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</si>
  <si>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</si>
  <si>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</si>
  <si>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</si>
  <si>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</si>
  <si>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БЕЗВОЗМЕЗДНЫЕ ПОСТУПЛЕНИЯ</t>
  </si>
  <si>
    <t>889 20000000000000000</t>
  </si>
  <si>
    <t>БЕЗВОЗМЕЗДНЫЕ ПОСТУПЛЕНИЯ ОТ ДРУГИХ БЮДЖЕТОВ БЮДЖЕТНОЙ СИСТЕМЫ РОССИЙСКОЙ ФЕДЕРАЦИИ</t>
  </si>
  <si>
    <t>889 20200000000000000</t>
  </si>
  <si>
    <t>Дотации бюджетам бюджетной системы Российской Федерации</t>
  </si>
  <si>
    <t>Прочие дотации</t>
  </si>
  <si>
    <t>Прочие дотации бюджетам сельских поселений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</si>
  <si>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</si>
  <si>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</si>
  <si>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</si>
  <si>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</si>
  <si>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</si>
  <si>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</si>
  <si>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</si>
  <si>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</si>
  <si>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</si>
  <si>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</si>
  <si>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</si>
  <si>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</si>
  <si>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</si>
  <si>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</si>
  <si>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</si>
  <si>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</si>
  <si>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</si>
  <si>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</si>
  <si>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</si>
  <si>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сфере информационно-коммуникационных технологий</t>
  </si>
  <si>
    <t>Прочая закупка товаров, работ и услуг</t>
  </si>
  <si>
    <t>Иные бюджетные ассигнования</t>
  </si>
  <si>
    <t>Уплата налогов, сборов и иных платежей</t>
  </si>
  <si>
    <t>Уплата иных платежей</t>
  </si>
  <si>
    <t>Резервные средства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</si>
  <si>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</si>
  <si>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</si>
  <si>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</si>
  <si>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</si>
  <si>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</si>
  <si>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</si>
  <si>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</si>
  <si>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</si>
  <si>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</si>
  <si>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</si>
  <si>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</si>
  <si>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</si>
  <si>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</si>
  <si>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</si>
  <si>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</si>
  <si>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</si>
  <si>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</si>
  <si>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</si>
  <si>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</si>
  <si>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</si>
  <si>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</si>
  <si>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</si>
  <si>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</si>
  <si>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</si>
  <si>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</si>
  <si>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</si>
  <si>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</si>
  <si>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</si>
  <si>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</si>
  <si>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</si>
  <si>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</si>
  <si>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</si>
  <si>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</si>
  <si>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</si>
  <si>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</si>
  <si>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</si>
  <si>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>Дорожное хозяйство (дорожные фонды)</t>
  </si>
  <si>
    <t xml:space="preserve">000 0409 0000000000 000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</si>
  <si>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</si>
  <si>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</si>
  <si>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</si>
  <si>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</si>
  <si>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</si>
  <si>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</si>
  <si>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</si>
  <si>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</si>
  <si>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</si>
  <si>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</si>
  <si>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</si>
  <si>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</si>
  <si>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</si>
  <si>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</si>
  <si>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</si>
  <si>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</si>
  <si>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</si>
  <si>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</si>
  <si>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</si>
  <si>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</si>
  <si>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</si>
  <si>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</si>
  <si>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>100 10302231010000110</t>
  </si>
  <si>
    <t>100 10302241010000110</t>
  </si>
  <si>
    <t>100 10302251010000110</t>
  </si>
  <si>
    <t>100 10302261010000110</t>
  </si>
  <si>
    <t>889 20210000000000150</t>
  </si>
  <si>
    <t>889 20219999000000150</t>
  </si>
  <si>
    <t>889 20219999100000150</t>
  </si>
  <si>
    <t>889 20240000000000150</t>
  </si>
  <si>
    <t>889 20249999000000150</t>
  </si>
  <si>
    <t>889 20249999100000150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</si>
  <si>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</si>
  <si>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</si>
  <si>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</si>
  <si>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Функционирование высшего должностного лица субъекта Российской Федерации и муниципального образования</t>
  </si>
  <si>
    <t xml:space="preserve">000 0409 0000000000 200 </t>
  </si>
  <si>
    <t xml:space="preserve">000 0409 0000000000 240 </t>
  </si>
  <si>
    <t xml:space="preserve">000 0409 0000000000 244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</si>
  <si>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</si>
  <si>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</si>
  <si>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</si>
  <si>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</si>
  <si>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ГОСУДАРСТВЕННАЯ ПОШЛИНА</t>
  </si>
  <si>
    <t>889 10800000000000000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</si>
  <si>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</si>
  <si>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889 10804000010000110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</si>
  <si>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</si>
  <si>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889 10804020010000110</t>
  </si>
  <si>
    <t>889 10804020011000110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</si>
  <si>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</si>
  <si>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</si>
  <si>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</si>
  <si>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</si>
  <si>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</si>
  <si>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ИСПОЛЬЗОВАНИЯ ИМУЩЕСТВА, НАХОДЯЩЕГОСЯ В ГОСУДАРСТВЕННОЙ И МУНИЦИПАЛЬНОЙ СОБСТВЕННОСТИ</t>
  </si>
  <si>
    <t>889 11100000000000000</t>
  </si>
  <si>
    <t>889 11105000000000120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</si>
  <si>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</si>
  <si>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889 11105070000000120</t>
  </si>
  <si>
    <t>Доходы от сдачи в аренду имущества, составляющего казну сельских поселений (за исключением земельных участков)</t>
  </si>
  <si>
    <t>889 11105075100000120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</si>
  <si>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</si>
  <si>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Приложение 1</t>
  </si>
  <si>
    <t>% исполнения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</si>
  <si>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</si>
  <si>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889 20216001000000150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</si>
  <si>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</si>
  <si>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889 20216001100000150</t>
  </si>
  <si>
    <t xml:space="preserve">000 0102 0000000000 122 </t>
  </si>
  <si>
    <t>Закупка товаров, работ, услуг в целях капитального ремонта государственного (муниципального) имущества</t>
  </si>
  <si>
    <t xml:space="preserve">000 0409 0000000000 243 </t>
  </si>
  <si>
    <t>Капитальные вложения в объекты государственной (муниципальной) собственности</t>
  </si>
  <si>
    <t xml:space="preserve">000 0409 0000000000 400 </t>
  </si>
  <si>
    <t>Бюджетные инвестиции</t>
  </si>
  <si>
    <t xml:space="preserve">000 0409 0000000000 410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</si>
  <si>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</si>
  <si>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000 0409 0000000000 414 </t>
  </si>
  <si>
    <t xml:space="preserve">000 0503 0000000000 400 </t>
  </si>
  <si>
    <t xml:space="preserve">000 0503 0000000000 410 </t>
  </si>
  <si>
    <t xml:space="preserve">000 0503 0000000000 414 </t>
  </si>
  <si>
    <t xml:space="preserve">000 0104 0000000000 247 </t>
  </si>
  <si>
    <t>Закупка энергетических ресурсов</t>
  </si>
  <si>
    <t xml:space="preserve">000 0503 0000000000 247 </t>
  </si>
  <si>
    <t>Защита населения и территории от чрезвычайных ситуаций природного и техногенного характера, пожарная безопасность</t>
  </si>
  <si>
    <t>ШТРАФЫ, САНКЦИИ, ВОЗМЕЩЕНИЕ УЩЕРБА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</si>
  <si>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</si>
  <si>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</si>
  <si>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</si>
  <si>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889 11600000000000000</t>
  </si>
  <si>
    <t>889 11610000000000140</t>
  </si>
  <si>
    <t>889 11610030100000140</t>
  </si>
  <si>
    <t>889 11610032100000140</t>
  </si>
  <si>
    <t xml:space="preserve">000 0501 0000000000 000 </t>
  </si>
  <si>
    <t>000 0501 0000000000 200</t>
  </si>
  <si>
    <t>000 0501 0000000000 240</t>
  </si>
  <si>
    <t>000 0501 0000000000 243</t>
  </si>
  <si>
    <t>Жилищное хозяйство</t>
  </si>
  <si>
    <t>Закупка товаров, работ и услуг в целях капитального ремонта государственного (муниципального) имущества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</si>
  <si>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</si>
  <si>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</si>
  <si>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</si>
  <si>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</si>
  <si>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</si>
  <si>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000 0104 0000000000 300</t>
  </si>
  <si>
    <t xml:space="preserve">000 0104 0000000000 320 </t>
  </si>
  <si>
    <t xml:space="preserve">000 0104 0000000000 321 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</si>
  <si>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</si>
  <si>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</si>
  <si>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</si>
  <si>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000 0503 0000000000 243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</si>
  <si>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</si>
  <si>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505 20800000000000000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</si>
  <si>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</t>
  </si>
  <si>
    <t>505 20805000100000150</t>
  </si>
  <si>
    <t>-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</si>
  <si>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</si>
  <si>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</si>
  <si>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</si>
  <si>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>Специальные расходы</t>
  </si>
  <si>
    <t xml:space="preserve">000 0107 0000000000 880 </t>
  </si>
  <si>
    <t xml:space="preserve">О принятии к сведению отчета об исполнении бюджета  поселка Стрелка-Чуня за 1 квартал 2024 года </t>
  </si>
  <si>
    <t>к Решению №52 от 11.06.2024г.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</si>
</sst>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0" fillId="0" borderId="0"/>
  </cellStyleXfs>
  <cellXfs count="136">
    <xf numFmtId="0" fontId="0" fillId="0" borderId="0" xfId="0"/>
    <xf numFmtId="0" fontId="0" fillId="0" borderId="0" xfId="0" applyBorder="1"/>
    <xf numFmtId="0" fontId="3" fillId="0" borderId="27" xfId="2" applyFont="1" applyBorder="1" applyAlignment="1" applyProtection="1">
      <alignment vertical="center" wrapText="1"/>
    </xf>
    <xf numFmtId="49" fontId="3" fillId="0" borderId="27" xfId="2" applyNumberFormat="1" applyFont="1" applyBorder="1" applyAlignment="1" applyProtection="1">
      <alignment horizontal="center" vertical="center" wrapText="1"/>
    </xf>
    <xf numFmtId="0" fontId="3" fillId="0" borderId="25" xfId="2" applyFont="1" applyBorder="1" applyAlignment="1" applyProtection="1">
      <alignment vertical="center" wrapText="1"/>
    </xf>
    <xf numFmtId="49" fontId="3" fillId="0" borderId="25" xfId="2" applyNumberFormat="1" applyFont="1" applyBorder="1" applyAlignment="1" applyProtection="1">
      <alignment horizontal="center" vertical="center" wrapText="1"/>
    </xf>
    <xf numFmtId="49" fontId="3" fillId="0" borderId="11" xfId="2" applyNumberFormat="1" applyFont="1" applyBorder="1" applyAlignment="1" applyProtection="1">
      <alignment vertical="center"/>
    </xf>
    <xf numFmtId="0" fontId="3" fillId="0" borderId="1" xfId="2" applyFont="1" applyBorder="1" applyAlignment="1" applyProtection="1">
      <alignment horizontal="center" vertical="center"/>
    </xf>
    <xf numFmtId="0" fontId="3" fillId="0" borderId="13" xfId="2" applyFont="1" applyBorder="1" applyAlignment="1" applyProtection="1">
      <alignment horizontal="center" vertical="center"/>
    </xf>
    <xf numFmtId="49" fontId="3" fillId="0" borderId="1" xfId="2" applyNumberFormat="1" applyFont="1" applyBorder="1" applyAlignment="1" applyProtection="1">
      <alignment horizontal="center" vertical="center"/>
    </xf>
    <xf numFmtId="49" fontId="3" fillId="0" borderId="13" xfId="2" applyNumberFormat="1" applyFont="1" applyBorder="1" applyAlignment="1" applyProtection="1">
      <alignment horizontal="center" vertical="center"/>
    </xf>
    <xf numFmtId="0" fontId="1" fillId="0" borderId="0" xfId="2"/>
    <xf numFmtId="0" fontId="2" fillId="0" borderId="0" xfId="2" applyFont="1" applyBorder="1" applyAlignment="1" applyProtection="1">
      <alignment horizontal="center"/>
    </xf>
    <xf numFmtId="49" fontId="3" fillId="0" borderId="0" xfId="2" applyNumberFormat="1" applyFont="1" applyBorder="1" applyAlignment="1" applyProtection="1"/>
    <xf numFmtId="0" fontId="4" fillId="0" borderId="0" xfId="2" applyFont="1" applyBorder="1" applyAlignment="1" applyProtection="1">
      <alignment horizontal="left"/>
    </xf>
    <xf numFmtId="0" fontId="4" fillId="0" borderId="0" xfId="2" applyFont="1" applyBorder="1" applyAlignment="1" applyProtection="1"/>
    <xf numFmtId="49" fontId="4" fillId="0" borderId="0" xfId="2" applyNumberFormat="1" applyFont="1" applyBorder="1" applyAlignment="1" applyProtection="1"/>
    <xf numFmtId="49" fontId="5" fillId="0" borderId="28" xfId="2" applyNumberFormat="1" applyFont="1" applyBorder="1" applyAlignment="1" applyProtection="1">
      <alignment horizontal="center" wrapText="1"/>
    </xf>
    <xf numFmtId="49" fontId="5" fillId="0" borderId="25" xfId="2" applyNumberFormat="1" applyFont="1" applyBorder="1" applyAlignment="1" applyProtection="1">
      <alignment horizontal="center"/>
    </xf>
    <xf numFmtId="49" fontId="3" fillId="0" borderId="19" xfId="2" applyNumberFormat="1" applyFont="1" applyBorder="1" applyAlignment="1" applyProtection="1">
      <alignment horizontal="center" wrapText="1"/>
    </xf>
    <xf numFmtId="49" fontId="3" fillId="0" borderId="17" xfId="2" applyNumberFormat="1" applyFont="1" applyBorder="1" applyAlignment="1" applyProtection="1">
      <alignment horizontal="center"/>
    </xf>
    <xf numFmtId="0" fontId="4" fillId="0" borderId="30" xfId="2" applyFont="1" applyBorder="1" applyAlignment="1" applyProtection="1"/>
    <xf numFmtId="0" fontId="4" fillId="0" borderId="30" xfId="2" applyFont="1" applyBorder="1" applyAlignment="1" applyProtection="1">
      <alignment horizontal="center"/>
    </xf>
    <xf numFmtId="49" fontId="3" fillId="0" borderId="31" xfId="2" applyNumberFormat="1" applyFont="1" applyBorder="1" applyAlignment="1" applyProtection="1">
      <alignment horizontal="center" wrapText="1"/>
    </xf>
    <xf numFmtId="49" fontId="3" fillId="0" borderId="32" xfId="2" applyNumberFormat="1" applyFont="1" applyBorder="1" applyAlignment="1" applyProtection="1">
      <alignment horizontal="center"/>
    </xf>
    <xf numFmtId="49" fontId="5" fillId="0" borderId="35" xfId="2" applyNumberFormat="1" applyFont="1" applyBorder="1" applyAlignment="1" applyProtection="1">
      <alignment horizontal="center" wrapText="1"/>
    </xf>
    <xf numFmtId="49" fontId="5" fillId="0" borderId="27" xfId="2" applyNumberFormat="1" applyFont="1" applyBorder="1" applyAlignment="1" applyProtection="1">
      <alignment horizontal="center"/>
    </xf>
    <xf numFmtId="0" fontId="4" fillId="0" borderId="18" xfId="2" applyFont="1" applyBorder="1" applyAlignment="1" applyProtection="1"/>
    <xf numFmtId="0" fontId="4" fillId="0" borderId="18" xfId="2" applyFont="1" applyBorder="1" applyAlignment="1" applyProtection="1">
      <alignment horizontal="center"/>
    </xf>
    <xf numFmtId="165" fontId="5" fillId="0" borderId="7" xfId="2" applyNumberFormat="1" applyFont="1" applyBorder="1" applyAlignment="1" applyProtection="1">
      <alignment horizontal="right"/>
    </xf>
    <xf numFmtId="165" fontId="4" fillId="0" borderId="18" xfId="2" applyNumberFormat="1" applyFont="1" applyBorder="1" applyAlignment="1" applyProtection="1">
      <alignment horizontal="right"/>
    </xf>
    <xf numFmtId="165" fontId="4" fillId="0" borderId="18" xfId="2" applyNumberFormat="1" applyFont="1" applyBorder="1" applyAlignment="1" applyProtection="1"/>
    <xf numFmtId="165" fontId="5" fillId="0" borderId="18" xfId="2" applyNumberFormat="1" applyFont="1" applyBorder="1" applyAlignment="1" applyProtection="1">
      <alignment horizontal="right"/>
    </xf>
    <xf numFmtId="165" fontId="5" fillId="0" borderId="10" xfId="2" applyNumberFormat="1" applyFont="1" applyBorder="1" applyAlignment="1" applyProtection="1">
      <alignment horizontal="right"/>
    </xf>
    <xf numFmtId="165" fontId="4" fillId="0" borderId="30" xfId="2" applyNumberFormat="1" applyFont="1" applyBorder="1" applyAlignment="1" applyProtection="1">
      <alignment horizontal="right"/>
    </xf>
    <xf numFmtId="165" fontId="4" fillId="0" borderId="30" xfId="2" applyNumberFormat="1" applyFont="1" applyBorder="1" applyAlignment="1" applyProtection="1"/>
    <xf numFmtId="165" fontId="3" fillId="0" borderId="33" xfId="2" applyNumberFormat="1" applyFont="1" applyBorder="1" applyAlignment="1" applyProtection="1">
      <alignment horizontal="right"/>
    </xf>
    <xf numFmtId="165" fontId="3" fillId="0" borderId="34" xfId="2" applyNumberFormat="1" applyFont="1" applyBorder="1" applyAlignment="1" applyProtection="1">
      <alignment horizontal="right"/>
    </xf>
    <xf numFmtId="165" fontId="3" fillId="2" borderId="18" xfId="2" applyNumberFormat="1" applyFont="1" applyFill="1" applyBorder="1" applyAlignment="1" applyProtection="1">
      <alignment horizontal="right"/>
    </xf>
    <xf numFmtId="165" fontId="5" fillId="2" borderId="10" xfId="2" applyNumberFormat="1" applyFont="1" applyFill="1" applyBorder="1" applyAlignment="1" applyProtection="1">
      <alignment horizontal="right"/>
    </xf>
    <xf numFmtId="165" fontId="3" fillId="2" borderId="17" xfId="2" applyNumberFormat="1" applyFont="1" applyFill="1" applyBorder="1" applyAlignment="1" applyProtection="1">
      <alignment horizontal="right"/>
    </xf>
    <xf numFmtId="49" fontId="3" fillId="0" borderId="19" xfId="0" applyNumberFormat="1" applyFont="1" applyBorder="1" applyAlignment="1" applyProtection="1">
      <alignment horizontal="center" wrapText="1"/>
    </xf>
    <xf numFmtId="49" fontId="3" fillId="0" borderId="17" xfId="0" applyNumberFormat="1" applyFont="1" applyBorder="1" applyAlignment="1" applyProtection="1">
      <alignment horizontal="center"/>
    </xf>
    <xf numFmtId="165" fontId="3" fillId="2" borderId="10" xfId="2" applyNumberFormat="1" applyFont="1" applyFill="1" applyBorder="1" applyAlignment="1" applyProtection="1">
      <alignment horizontal="right"/>
    </xf>
    <xf numFmtId="165" fontId="3" fillId="2" borderId="25" xfId="2" applyNumberFormat="1" applyFont="1" applyFill="1" applyBorder="1" applyAlignment="1" applyProtection="1">
      <alignment horizontal="right"/>
    </xf>
    <xf numFmtId="0" fontId="6" fillId="0" borderId="0" xfId="0" applyFont="1" applyBorder="1"/>
    <xf numFmtId="0" fontId="7" fillId="0" borderId="0" xfId="0" applyFont="1" applyBorder="1"/>
    <xf numFmtId="0" fontId="8" fillId="0" borderId="1" xfId="1" applyFont="1" applyBorder="1" applyAlignment="1" applyProtection="1">
      <alignment horizontal="center" vertical="center"/>
    </xf>
    <xf numFmtId="0" fontId="8" fillId="0" borderId="13" xfId="1" applyFont="1" applyBorder="1" applyAlignment="1" applyProtection="1">
      <alignment horizontal="center" vertical="center"/>
    </xf>
    <xf numFmtId="49" fontId="8" fillId="0" borderId="1" xfId="1" applyNumberFormat="1" applyFont="1" applyBorder="1" applyAlignment="1" applyProtection="1">
      <alignment horizontal="center" vertical="center"/>
    </xf>
    <xf numFmtId="49" fontId="8" fillId="0" borderId="14" xfId="1" applyNumberFormat="1" applyFont="1" applyBorder="1" applyAlignment="1" applyProtection="1">
      <alignment horizontal="center" vertical="center"/>
    </xf>
    <xf numFmtId="49" fontId="8" fillId="0" borderId="15" xfId="1" applyNumberFormat="1" applyFont="1" applyBorder="1" applyAlignment="1" applyProtection="1">
      <alignment horizontal="center" vertical="center"/>
    </xf>
    <xf numFmtId="49" fontId="8" fillId="0" borderId="21" xfId="1" applyNumberFormat="1" applyFont="1" applyBorder="1" applyAlignment="1" applyProtection="1">
      <alignment horizontal="center" wrapText="1"/>
    </xf>
    <xf numFmtId="49" fontId="8" fillId="0" borderId="22" xfId="1" applyNumberFormat="1" applyFont="1" applyBorder="1" applyAlignment="1" applyProtection="1">
      <alignment horizontal="center"/>
    </xf>
    <xf numFmtId="165" fontId="8" fillId="0" borderId="23" xfId="1" applyNumberFormat="1" applyFont="1" applyBorder="1" applyAlignment="1" applyProtection="1">
      <alignment horizontal="right"/>
    </xf>
    <xf numFmtId="0" fontId="7" fillId="0" borderId="0" xfId="0" applyFont="1" applyBorder="1" applyAlignment="1">
      <alignment vertical="center"/>
    </xf>
    <xf numFmtId="49" fontId="8" fillId="0" borderId="18" xfId="1" applyNumberFormat="1" applyFont="1" applyBorder="1" applyAlignment="1" applyProtection="1">
      <alignment horizontal="center" wrapText="1"/>
    </xf>
    <xf numFmtId="49" fontId="8" fillId="0" borderId="18" xfId="1" applyNumberFormat="1" applyFont="1" applyBorder="1" applyAlignment="1" applyProtection="1">
      <alignment horizontal="center"/>
    </xf>
    <xf numFmtId="165" fontId="8" fillId="0" borderId="18" xfId="1" applyNumberFormat="1" applyFont="1" applyBorder="1" applyAlignment="1" applyProtection="1">
      <alignment horizontal="right"/>
    </xf>
    <xf numFmtId="49" fontId="8" fillId="0" borderId="9" xfId="1" applyNumberFormat="1" applyFont="1" applyBorder="1" applyAlignment="1" applyProtection="1">
      <alignment horizontal="center" wrapText="1"/>
    </xf>
    <xf numFmtId="49" fontId="8" fillId="0" borderId="25" xfId="1" applyNumberFormat="1" applyFont="1" applyBorder="1" applyAlignment="1" applyProtection="1">
      <alignment horizontal="center"/>
    </xf>
    <xf numFmtId="165" fontId="8" fillId="0" borderId="10" xfId="1" applyNumberFormat="1" applyFont="1" applyBorder="1" applyAlignment="1" applyProtection="1">
      <alignment horizontal="right"/>
    </xf>
    <xf numFmtId="0" fontId="8" fillId="0" borderId="18" xfId="0" applyNumberFormat="1" applyFont="1" applyFill="1" applyBorder="1" applyAlignment="1" applyProtection="1">
      <alignment vertical="top" wrapText="1"/>
      <protection locked="0"/>
    </xf>
    <xf numFmtId="49" fontId="8" fillId="0" borderId="9" xfId="0" applyNumberFormat="1" applyFont="1" applyBorder="1" applyAlignment="1" applyProtection="1">
      <alignment horizontal="center" wrapText="1"/>
    </xf>
    <xf numFmtId="49" fontId="8" fillId="0" borderId="25" xfId="0" applyNumberFormat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/>
    <xf numFmtId="0" fontId="8" fillId="0" borderId="18" xfId="0" applyNumberFormat="1" applyFont="1" applyFill="1" applyBorder="1" applyAlignment="1">
      <alignment vertical="top" wrapText="1"/>
    </xf>
    <xf numFmtId="49" fontId="3" fillId="0" borderId="28" xfId="0" applyNumberFormat="1" applyFont="1" applyBorder="1" applyAlignment="1" applyProtection="1">
      <alignment horizontal="center" wrapText="1"/>
    </xf>
    <xf numFmtId="49" fontId="5" fillId="0" borderId="28" xfId="0" applyNumberFormat="1" applyFont="1" applyBorder="1" applyAlignment="1" applyProtection="1">
      <alignment horizontal="center" wrapText="1"/>
    </xf>
    <xf numFmtId="49" fontId="9" fillId="0" borderId="25" xfId="2" applyNumberFormat="1" applyFont="1" applyBorder="1" applyAlignment="1" applyProtection="1">
      <alignment horizontal="center"/>
    </xf>
    <xf numFmtId="0" fontId="7" fillId="0" borderId="0" xfId="0" applyFont="1" applyBorder="1" applyAlignment="1">
      <alignment vertical="top"/>
    </xf>
    <xf numFmtId="0" fontId="8" fillId="0" borderId="12" xfId="1" applyFont="1" applyBorder="1" applyAlignment="1" applyProtection="1">
      <alignment horizontal="center" vertical="top"/>
    </xf>
    <xf numFmtId="49" fontId="8" fillId="0" borderId="20" xfId="1" applyNumberFormat="1" applyFont="1" applyBorder="1" applyAlignment="1" applyProtection="1">
      <alignment horizontal="left" vertical="top" wrapText="1"/>
    </xf>
    <xf numFmtId="49" fontId="8" fillId="0" borderId="18" xfId="1" applyNumberFormat="1" applyFont="1" applyBorder="1" applyAlignment="1" applyProtection="1">
      <alignment horizontal="left" vertical="top" wrapText="1"/>
    </xf>
    <xf numFmtId="49" fontId="8" fillId="0" borderId="24" xfId="1" applyNumberFormat="1" applyFont="1" applyBorder="1" applyAlignment="1" applyProtection="1">
      <alignment horizontal="left" vertical="top" wrapText="1"/>
    </xf>
    <xf numFmtId="164" fontId="8" fillId="0" borderId="24" xfId="1" applyNumberFormat="1" applyFont="1" applyBorder="1" applyAlignment="1" applyProtection="1">
      <alignment horizontal="left" vertical="top" wrapText="1"/>
    </xf>
    <xf numFmtId="49" fontId="8" fillId="0" borderId="24" xfId="0" applyNumberFormat="1" applyFont="1" applyBorder="1" applyAlignment="1" applyProtection="1">
      <alignment horizontal="left" vertical="top" wrapText="1"/>
    </xf>
    <xf numFmtId="0" fontId="1" fillId="0" borderId="0" xfId="2" applyAlignment="1">
      <alignment vertical="top"/>
    </xf>
    <xf numFmtId="0" fontId="4" fillId="0" borderId="0" xfId="2" applyFont="1" applyBorder="1" applyAlignment="1" applyProtection="1">
      <alignment horizontal="left" vertical="top"/>
    </xf>
    <xf numFmtId="0" fontId="3" fillId="0" borderId="12" xfId="2" applyFont="1" applyBorder="1" applyAlignment="1" applyProtection="1">
      <alignment horizontal="center" vertical="top"/>
    </xf>
    <xf numFmtId="49" fontId="5" fillId="0" borderId="8" xfId="2" applyNumberFormat="1" applyFont="1" applyBorder="1" applyAlignment="1" applyProtection="1">
      <alignment horizontal="left" vertical="top" wrapText="1"/>
    </xf>
    <xf numFmtId="0" fontId="3" fillId="0" borderId="18" xfId="2" applyFont="1" applyBorder="1" applyAlignment="1" applyProtection="1">
      <alignment vertical="top"/>
    </xf>
    <xf numFmtId="49" fontId="5" fillId="0" borderId="24" xfId="2" applyNumberFormat="1" applyFont="1" applyBorder="1" applyAlignment="1" applyProtection="1">
      <alignment horizontal="left" vertical="top" wrapText="1"/>
    </xf>
    <xf numFmtId="49" fontId="3" fillId="0" borderId="16" xfId="2" applyNumberFormat="1" applyFont="1" applyBorder="1" applyAlignment="1" applyProtection="1">
      <alignment horizontal="left" vertical="top" wrapText="1"/>
    </xf>
    <xf numFmtId="49" fontId="3" fillId="0" borderId="16" xfId="0" applyNumberFormat="1" applyFont="1" applyBorder="1" applyAlignment="1" applyProtection="1">
      <alignment horizontal="left" vertical="top" wrapText="1"/>
    </xf>
    <xf numFmtId="49" fontId="5" fillId="0" borderId="24" xfId="0" applyNumberFormat="1" applyFont="1" applyBorder="1" applyAlignment="1" applyProtection="1">
      <alignment horizontal="left" vertical="top" wrapText="1"/>
    </xf>
    <xf numFmtId="0" fontId="4" fillId="0" borderId="2" xfId="2" applyFont="1" applyBorder="1" applyAlignment="1" applyProtection="1">
      <alignment vertical="top"/>
    </xf>
    <xf numFmtId="49" fontId="3" fillId="0" borderId="29" xfId="2" applyNumberFormat="1" applyFont="1" applyBorder="1" applyAlignment="1" applyProtection="1">
      <alignment horizontal="left" vertical="top" wrapText="1"/>
    </xf>
    <xf numFmtId="0" fontId="0" fillId="0" borderId="0" xfId="0" applyBorder="1" applyAlignment="1">
      <alignment vertical="top"/>
    </xf>
    <xf numFmtId="49" fontId="3" fillId="0" borderId="16" xfId="0" applyNumberFormat="1" applyFont="1" applyBorder="1" applyAlignment="1" applyProtection="1">
      <alignment horizontal="left" wrapText="1"/>
    </xf>
    <xf numFmtId="49" fontId="8" fillId="0" borderId="24" xfId="1" applyNumberFormat="1" applyFont="1" applyBorder="1" applyAlignment="1" applyProtection="1">
      <alignment horizontal="left" wrapText="1"/>
    </xf>
    <xf numFmtId="166" fontId="8" fillId="0" borderId="10" xfId="1" applyNumberFormat="1" applyFont="1" applyBorder="1" applyAlignment="1" applyProtection="1">
      <alignment horizontal="right"/>
    </xf>
    <xf numFmtId="166" fontId="8" fillId="0" borderId="23" xfId="1" applyNumberFormat="1" applyFont="1" applyBorder="1" applyAlignment="1" applyProtection="1">
      <alignment horizontal="right"/>
    </xf>
    <xf numFmtId="164" fontId="8" fillId="0" borderId="24" xfId="1" applyNumberFormat="1" applyFont="1" applyBorder="1" applyAlignment="1" applyProtection="1">
      <alignment horizontal="left" wrapText="1"/>
    </xf>
    <xf numFmtId="166" fontId="8" fillId="0" borderId="18" xfId="1" applyNumberFormat="1" applyFont="1" applyBorder="1" applyAlignment="1" applyProtection="1">
      <alignment horizontal="right"/>
    </xf>
    <xf numFmtId="49" fontId="3" fillId="0" borderId="18" xfId="2" applyNumberFormat="1" applyFont="1" applyBorder="1" applyAlignment="1" applyProtection="1">
      <alignment horizontal="center" vertical="center"/>
    </xf>
    <xf numFmtId="165" fontId="5" fillId="0" borderId="11" xfId="2" applyNumberFormat="1" applyFont="1" applyBorder="1" applyAlignment="1" applyProtection="1">
      <alignment horizontal="right"/>
    </xf>
    <xf numFmtId="49" fontId="11" fillId="0" borderId="24" xfId="3" applyNumberFormat="1" applyFont="1" applyBorder="1" applyAlignment="1" applyProtection="1">
      <alignment horizontal="left" wrapText="1"/>
    </xf>
    <xf numFmtId="49" fontId="11" fillId="0" borderId="28" xfId="3" applyNumberFormat="1" applyFont="1" applyBorder="1" applyAlignment="1" applyProtection="1">
      <alignment horizontal="center" wrapText="1"/>
    </xf>
    <xf numFmtId="49" fontId="11" fillId="0" borderId="25" xfId="3" applyNumberFormat="1" applyFont="1" applyBorder="1" applyAlignment="1" applyProtection="1">
      <alignment horizontal="center"/>
    </xf>
    <xf numFmtId="49" fontId="12" fillId="0" borderId="16" xfId="3" applyNumberFormat="1" applyFont="1" applyBorder="1" applyAlignment="1" applyProtection="1">
      <alignment horizontal="left" wrapText="1"/>
    </xf>
    <xf numFmtId="49" fontId="12" fillId="0" borderId="19" xfId="3" applyNumberFormat="1" applyFont="1" applyBorder="1" applyAlignment="1" applyProtection="1">
      <alignment horizontal="center" wrapText="1"/>
    </xf>
    <xf numFmtId="49" fontId="12" fillId="0" borderId="17" xfId="3" applyNumberFormat="1" applyFont="1" applyBorder="1" applyAlignment="1" applyProtection="1">
      <alignment horizontal="center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left" wrapText="1" shrinkToFit="1"/>
    </xf>
    <xf numFmtId="49" fontId="8" fillId="0" borderId="5" xfId="1" applyNumberFormat="1" applyFont="1" applyBorder="1" applyAlignment="1" applyProtection="1">
      <alignment horizontal="center" vertical="center" wrapText="1"/>
    </xf>
    <xf numFmtId="49" fontId="8" fillId="0" borderId="8" xfId="1" applyNumberFormat="1" applyFont="1" applyBorder="1" applyAlignment="1" applyProtection="1">
      <alignment horizontal="center" vertical="center" wrapText="1"/>
    </xf>
    <xf numFmtId="49" fontId="8" fillId="0" borderId="11" xfId="1" applyNumberFormat="1" applyFont="1" applyBorder="1" applyAlignment="1" applyProtection="1">
      <alignment horizontal="center" vertical="center" wrapText="1"/>
    </xf>
    <xf numFmtId="49" fontId="8" fillId="0" borderId="4" xfId="1" applyNumberFormat="1" applyFont="1" applyBorder="1" applyAlignment="1" applyProtection="1">
      <alignment horizontal="center" vertical="center" wrapText="1"/>
    </xf>
    <xf numFmtId="49" fontId="8" fillId="0" borderId="7" xfId="1" applyNumberFormat="1" applyFont="1" applyBorder="1" applyAlignment="1" applyProtection="1">
      <alignment horizontal="center" vertical="center" wrapText="1"/>
    </xf>
    <xf numFmtId="49" fontId="8" fillId="0" borderId="10" xfId="1" applyNumberFormat="1" applyFont="1" applyBorder="1" applyAlignment="1" applyProtection="1">
      <alignment horizontal="center" vertical="center" wrapText="1"/>
    </xf>
    <xf numFmtId="0" fontId="8" fillId="0" borderId="0" xfId="1" applyFont="1" applyBorder="1" applyAlignment="1" applyProtection="1">
      <alignment horizontal="center"/>
    </xf>
    <xf numFmtId="0" fontId="8" fillId="0" borderId="4" xfId="1" applyFont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8" fillId="0" borderId="3" xfId="1" applyFont="1" applyBorder="1" applyAlignment="1" applyProtection="1">
      <alignment horizontal="center" vertical="top" wrapText="1"/>
    </xf>
    <xf numFmtId="0" fontId="8" fillId="0" borderId="6" xfId="1" applyFont="1" applyBorder="1" applyAlignment="1" applyProtection="1">
      <alignment horizontal="center" vertical="top" wrapText="1"/>
    </xf>
    <xf numFmtId="0" fontId="8" fillId="0" borderId="9" xfId="1" applyFont="1" applyBorder="1" applyAlignment="1" applyProtection="1">
      <alignment horizontal="center" vertical="top" wrapText="1"/>
    </xf>
    <xf numFmtId="49" fontId="3" fillId="0" borderId="4" xfId="2" applyNumberFormat="1" applyFont="1" applyBorder="1" applyAlignment="1" applyProtection="1">
      <alignment horizontal="center" vertical="center"/>
    </xf>
    <xf numFmtId="49" fontId="3" fillId="0" borderId="7" xfId="2" applyNumberFormat="1" applyFont="1" applyBorder="1" applyAlignment="1" applyProtection="1">
      <alignment horizontal="center" vertical="center"/>
    </xf>
    <xf numFmtId="49" fontId="3" fillId="0" borderId="5" xfId="1" applyNumberFormat="1" applyFont="1" applyBorder="1" applyAlignment="1" applyProtection="1">
      <alignment horizontal="center" vertical="center" wrapText="1"/>
    </xf>
    <xf numFmtId="49" fontId="3" fillId="0" borderId="8" xfId="1" applyNumberFormat="1" applyFont="1" applyBorder="1" applyAlignment="1" applyProtection="1">
      <alignment horizontal="center" vertical="center" wrapText="1"/>
    </xf>
    <xf numFmtId="49" fontId="3" fillId="0" borderId="11" xfId="1" applyNumberFormat="1" applyFont="1" applyBorder="1" applyAlignment="1" applyProtection="1">
      <alignment horizontal="center" vertical="center" wrapText="1"/>
    </xf>
    <xf numFmtId="0" fontId="3" fillId="0" borderId="26" xfId="2" applyFont="1" applyBorder="1" applyAlignment="1" applyProtection="1">
      <alignment horizontal="center" vertical="center" wrapText="1"/>
    </xf>
    <xf numFmtId="0" fontId="3" fillId="0" borderId="27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/>
    </xf>
    <xf numFmtId="0" fontId="3" fillId="0" borderId="3" xfId="2" applyFont="1" applyBorder="1" applyAlignment="1" applyProtection="1">
      <alignment horizontal="center" vertical="top"/>
    </xf>
    <xf numFmtId="0" fontId="3" fillId="0" borderId="6" xfId="2" applyFont="1" applyBorder="1" applyAlignment="1" applyProtection="1">
      <alignment horizontal="center" vertical="top"/>
    </xf>
    <xf numFmtId="0" fontId="3" fillId="0" borderId="9" xfId="2" applyFont="1" applyBorder="1" applyAlignment="1" applyProtection="1">
      <alignment horizontal="center" vertical="top"/>
    </xf>
    <xf numFmtId="0" fontId="3" fillId="0" borderId="4" xfId="2" applyFont="1" applyBorder="1" applyAlignment="1" applyProtection="1">
      <alignment horizontal="center" vertical="center" wrapText="1"/>
    </xf>
    <xf numFmtId="0" fontId="3" fillId="0" borderId="7" xfId="2" applyFont="1" applyBorder="1" applyAlignment="1" applyProtection="1">
      <alignment horizontal="center" vertical="center" wrapText="1"/>
    </xf>
    <xf numFmtId="0" fontId="3" fillId="0" borderId="10" xfId="2" applyFont="1" applyBorder="1" applyAlignment="1" applyProtection="1">
      <alignment horizontal="center" vertical="center" wrapText="1"/>
    </xf>
    <xf numFmtId="49" fontId="3" fillId="0" borderId="4" xfId="2" applyNumberFormat="1" applyFont="1" applyBorder="1" applyAlignment="1" applyProtection="1">
      <alignment horizontal="center" vertical="center" wrapText="1"/>
    </xf>
    <xf numFmtId="49" fontId="3" fillId="0" borderId="7" xfId="2" applyNumberFormat="1" applyFont="1" applyBorder="1" applyAlignment="1" applyProtection="1">
      <alignment horizontal="center" vertical="center" wrapText="1"/>
    </xf>
    <xf numFmtId="49" fontId="3" fillId="0" borderId="10" xfId="2" applyNumberFormat="1" applyFont="1" applyBorder="1" applyAlignment="1" applyProtection="1">
      <alignment horizontal="center" vertical="center" wrapText="1"/>
    </xf>
  </cellXfs>
  <cellStyles count="4">
    <cellStyle name="Обычный" xfId="0" builtinId="0"/>
    <cellStyle name="Обычный_Доходы" xfId="1"/>
    <cellStyle name="Обычный_Расходы" xfId="2"/>
    <cellStyle name="Обычный_расходы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.&#1060;&#1080;&#1085;&#1072;&#1085;&#1089;&#1086;&#1074;/&#1055;&#1086;&#1089;&#1090;&#1072;&#1085;&#1086;&#1074;&#1083;&#1077;&#1085;&#1080;&#1103;%20&#1087;&#1086;%20&#1080;&#1089;&#1087;&#1086;&#1083;&#1085;&#1077;&#1085;&#1080;&#1102;%20&#1079;&#1072;%206%20&#1080;12%20&#1084;&#1077;&#1089;&#1103;&#1094;&#1077;&#1074;/2024%20&#1075;&#1086;&#1076;/1%20&#1082;&#1074;&#1072;&#1088;&#1090;&#1072;&#1083;/&#1057;&#1090;&#1088;&#1077;&#1083;&#1082;&#1072;-&#1063;&#1091;&#1085;&#1103;/&#1055;&#1086;&#1089;&#1090;&#1072;&#1085;&#1086;&#1074;&#1083;&#1077;&#1085;&#1080;&#1077;%20&#1086;&#1073;%20&#1080;&#1089;&#1087;&#1086;&#1083;&#1085;&#1077;&#1085;&#1080;&#1080;%20&#1073;&#1102;&#1076;&#1078;&#1077;&#1090;&#1072;%20&#1079;&#1072;%201%20&#1082;&#1074;&#1072;&#1088;&#1090;&#1072;&#1083;%202024%20&#1075;&#1086;&#1076;&#1072;/&#1055;&#1088;&#1080;&#1083;&#1086;&#1078;&#1077;&#1085;&#1080;&#1077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</sheetNames>
    <sheetDataSet>
      <sheetData sheetId="0">
        <row r="19">
          <cell r="D19">
            <v>16683.900000000001</v>
          </cell>
          <cell r="E19">
            <v>1761.3999999999999</v>
          </cell>
        </row>
      </sheetData>
      <sheetData sheetId="1">
        <row r="13">
          <cell r="D13">
            <v>17075.400000000001</v>
          </cell>
          <cell r="E13">
            <v>1441.1999999999998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8"/>
  <sheetViews>
    <sheetView tabSelected="1" view="pageBreakPreview" zoomScale="60" zoomScaleNormal="100" workbookViewId="0">
      <selection activeCell="H19" sqref="H19"/>
    </sheetView>
  </sheetViews>
  <sheetFormatPr defaultColWidth="8.85546875" defaultRowHeight="12" outlineLevelRow="1" x14ac:dyDescent="0.2"/>
  <cols>
    <col min="1" max="1" width="33.85546875" style="71" customWidth="1"/>
    <col min="2" max="2" width="8.85546875" style="46"/>
    <col min="3" max="3" width="20.140625" style="46" customWidth="1"/>
    <col min="4" max="4" width="12" style="46" customWidth="1"/>
    <col min="5" max="5" width="11.7109375" style="46" customWidth="1"/>
    <col min="6" max="6" width="11.5703125" style="46" customWidth="1"/>
    <col min="7" max="16384" width="8.85546875" style="46"/>
  </cols>
  <sheetData>
    <row r="2" spans="1:6" x14ac:dyDescent="0.2">
      <c r="D2" s="104" t="s">
        <v>178</v>
      </c>
      <c r="E2" s="104"/>
      <c r="F2" s="104"/>
    </row>
    <row r="3" spans="1:6" x14ac:dyDescent="0.2">
      <c r="D3" s="104" t="s">
        <v>237</v>
      </c>
      <c r="E3" s="104"/>
      <c r="F3" s="104"/>
    </row>
    <row r="4" spans="1:6" ht="36" customHeight="1" x14ac:dyDescent="0.2">
      <c r="D4" s="105" t="s">
        <v>236</v>
      </c>
      <c r="E4" s="105"/>
      <c r="F4" s="105"/>
    </row>
    <row r="8" spans="1:6" ht="12.75" thickBot="1" x14ac:dyDescent="0.25">
      <c r="A8" s="112" t="s">
        <v>0</v>
      </c>
      <c r="B8" s="112"/>
      <c r="C8" s="112"/>
      <c r="D8" s="112"/>
      <c r="E8" s="65"/>
      <c r="F8" s="66"/>
    </row>
    <row r="9" spans="1:6" ht="14.45" customHeight="1" x14ac:dyDescent="0.2">
      <c r="A9" s="116" t="s">
        <v>1</v>
      </c>
      <c r="B9" s="113" t="s">
        <v>2</v>
      </c>
      <c r="C9" s="113" t="s">
        <v>3</v>
      </c>
      <c r="D9" s="109" t="s">
        <v>4</v>
      </c>
      <c r="E9" s="109" t="s">
        <v>5</v>
      </c>
      <c r="F9" s="106" t="s">
        <v>179</v>
      </c>
    </row>
    <row r="10" spans="1:6" x14ac:dyDescent="0.2">
      <c r="A10" s="117"/>
      <c r="B10" s="114"/>
      <c r="C10" s="114"/>
      <c r="D10" s="110"/>
      <c r="E10" s="110"/>
      <c r="F10" s="107"/>
    </row>
    <row r="11" spans="1:6" ht="9.75" customHeight="1" x14ac:dyDescent="0.2">
      <c r="A11" s="117"/>
      <c r="B11" s="114"/>
      <c r="C11" s="114"/>
      <c r="D11" s="110"/>
      <c r="E11" s="110"/>
      <c r="F11" s="107"/>
    </row>
    <row r="12" spans="1:6" ht="14.45" hidden="1" customHeight="1" x14ac:dyDescent="0.25">
      <c r="A12" s="117"/>
      <c r="B12" s="114"/>
      <c r="C12" s="114"/>
      <c r="D12" s="110"/>
      <c r="E12" s="110"/>
      <c r="F12" s="107"/>
    </row>
    <row r="13" spans="1:6" ht="14.45" hidden="1" customHeight="1" x14ac:dyDescent="0.25">
      <c r="A13" s="117"/>
      <c r="B13" s="114"/>
      <c r="C13" s="114"/>
      <c r="D13" s="110"/>
      <c r="E13" s="110"/>
      <c r="F13" s="107"/>
    </row>
    <row r="14" spans="1:6" ht="14.45" hidden="1" customHeight="1" x14ac:dyDescent="0.25">
      <c r="A14" s="117"/>
      <c r="B14" s="114"/>
      <c r="C14" s="114"/>
      <c r="D14" s="110"/>
      <c r="E14" s="110"/>
      <c r="F14" s="107"/>
    </row>
    <row r="15" spans="1:6" ht="14.45" hidden="1" customHeight="1" x14ac:dyDescent="0.25">
      <c r="A15" s="118"/>
      <c r="B15" s="115"/>
      <c r="C15" s="115"/>
      <c r="D15" s="111"/>
      <c r="E15" s="111"/>
      <c r="F15" s="108"/>
    </row>
    <row r="16" spans="1:6" ht="12.75" customHeight="1" thickBot="1" x14ac:dyDescent="0.3">
      <c r="A16" s="72">
        <v>1</v>
      </c>
      <c r="B16" s="47">
        <v>2</v>
      </c>
      <c r="C16" s="48">
        <v>3</v>
      </c>
      <c r="D16" s="49" t="s">
        <v>6</v>
      </c>
      <c r="E16" s="50" t="s">
        <v>7</v>
      </c>
      <c r="F16" s="51" t="s">
        <v>8</v>
      </c>
    </row>
    <row r="17" spans="1:6" s="55" customFormat="1" x14ac:dyDescent="0.2">
      <c r="A17" s="73" t="s">
        <v>9</v>
      </c>
      <c r="B17" s="52" t="s">
        <v>10</v>
      </c>
      <c r="C17" s="53" t="s">
        <v>11</v>
      </c>
      <c r="D17" s="54">
        <f>D19+D57</f>
        <v>16683.900000000001</v>
      </c>
      <c r="E17" s="54">
        <f>E19+E57</f>
        <v>1761.3999999999999</v>
      </c>
      <c r="F17" s="54">
        <f>E17/D17*100</f>
        <v>10.557483561996893</v>
      </c>
    </row>
    <row r="18" spans="1:6" s="55" customFormat="1" x14ac:dyDescent="0.2">
      <c r="A18" s="74" t="s">
        <v>12</v>
      </c>
      <c r="B18" s="56"/>
      <c r="C18" s="57"/>
      <c r="D18" s="58"/>
      <c r="E18" s="58"/>
      <c r="F18" s="54"/>
    </row>
    <row r="19" spans="1:6" s="55" customFormat="1" ht="24" x14ac:dyDescent="0.2">
      <c r="A19" s="75" t="s">
        <v>13</v>
      </c>
      <c r="B19" s="59" t="s">
        <v>10</v>
      </c>
      <c r="C19" s="60" t="s">
        <v>14</v>
      </c>
      <c r="D19" s="61">
        <f>D20+D27+D37+D45+D49+D53</f>
        <v>254.4</v>
      </c>
      <c r="E19" s="61">
        <f>E20+E27+E37+E45+E49+E53</f>
        <v>36.099999999999994</v>
      </c>
      <c r="F19" s="54">
        <f t="shared" ref="F19:F66" si="0">E19/D19*100</f>
        <v>14.190251572327043</v>
      </c>
    </row>
    <row r="20" spans="1:6" s="55" customFormat="1" x14ac:dyDescent="0.2">
      <c r="A20" s="75" t="s">
        <v>15</v>
      </c>
      <c r="B20" s="59" t="s">
        <v>10</v>
      </c>
      <c r="C20" s="60" t="s">
        <v>16</v>
      </c>
      <c r="D20" s="61">
        <f t="shared" ref="D20:E22" si="1">D21</f>
        <v>119.2</v>
      </c>
      <c r="E20" s="61">
        <f t="shared" si="1"/>
        <v>2.9</v>
      </c>
      <c r="F20" s="54">
        <f t="shared" si="0"/>
        <v>2.4328859060402683</v>
      </c>
    </row>
    <row r="21" spans="1:6" s="55" customFormat="1" x14ac:dyDescent="0.2">
      <c r="A21" s="75" t="s">
        <v>17</v>
      </c>
      <c r="B21" s="59" t="s">
        <v>10</v>
      </c>
      <c r="C21" s="60" t="s">
        <v>18</v>
      </c>
      <c r="D21" s="61">
        <f t="shared" si="1"/>
        <v>119.2</v>
      </c>
      <c r="E21" s="61">
        <f t="shared" si="1"/>
        <v>2.9</v>
      </c>
      <c r="F21" s="54">
        <f t="shared" si="0"/>
        <v>2.4328859060402683</v>
      </c>
    </row>
    <row r="22" spans="1:6" s="55" customFormat="1" ht="84" x14ac:dyDescent="0.2">
      <c r="A22" s="76" t="s">
        <v>55</v>
      </c>
      <c r="B22" s="59" t="s">
        <v>10</v>
      </c>
      <c r="C22" s="60" t="s">
        <v>19</v>
      </c>
      <c r="D22" s="61">
        <f t="shared" si="1"/>
        <v>119.2</v>
      </c>
      <c r="E22" s="61">
        <f>E23+E24</f>
        <v>2.9</v>
      </c>
      <c r="F22" s="54">
        <f t="shared" si="0"/>
        <v>2.4328859060402683</v>
      </c>
    </row>
    <row r="23" spans="1:6" s="55" customFormat="1" ht="84" x14ac:dyDescent="0.2">
      <c r="A23" s="76" t="s">
        <v>55</v>
      </c>
      <c r="B23" s="59" t="s">
        <v>10</v>
      </c>
      <c r="C23" s="60" t="s">
        <v>20</v>
      </c>
      <c r="D23" s="61">
        <v>119.2</v>
      </c>
      <c r="E23" s="61">
        <v>2.9</v>
      </c>
      <c r="F23" s="54">
        <f t="shared" si="0"/>
        <v>2.4328859060402683</v>
      </c>
    </row>
    <row r="24" spans="1:6" s="55" customFormat="1" ht="84" hidden="1" customHeight="1" outlineLevel="1" x14ac:dyDescent="0.25">
      <c r="A24" s="76" t="s">
        <v>55</v>
      </c>
      <c r="B24" s="59" t="s">
        <v>10</v>
      </c>
      <c r="C24" s="60" t="s">
        <v>21</v>
      </c>
      <c r="D24" s="61">
        <v>0</v>
      </c>
      <c r="E24" s="61">
        <v>0</v>
      </c>
      <c r="F24" s="54"/>
    </row>
    <row r="25" spans="1:6" s="55" customFormat="1" ht="48" hidden="1" customHeight="1" outlineLevel="1" x14ac:dyDescent="0.25">
      <c r="A25" s="75" t="s">
        <v>154</v>
      </c>
      <c r="B25" s="59" t="s">
        <v>10</v>
      </c>
      <c r="C25" s="60" t="s">
        <v>155</v>
      </c>
      <c r="D25" s="61">
        <f>D26</f>
        <v>0</v>
      </c>
      <c r="E25" s="61">
        <f>E26</f>
        <v>0</v>
      </c>
      <c r="F25" s="54"/>
    </row>
    <row r="26" spans="1:6" s="55" customFormat="1" ht="43.15" hidden="1" customHeight="1" outlineLevel="1" x14ac:dyDescent="0.25">
      <c r="A26" s="75" t="s">
        <v>156</v>
      </c>
      <c r="B26" s="59" t="s">
        <v>10</v>
      </c>
      <c r="C26" s="60" t="s">
        <v>157</v>
      </c>
      <c r="D26" s="61">
        <v>0</v>
      </c>
      <c r="E26" s="61">
        <v>0</v>
      </c>
      <c r="F26" s="54"/>
    </row>
    <row r="27" spans="1:6" s="55" customFormat="1" ht="48" collapsed="1" x14ac:dyDescent="0.2">
      <c r="A27" s="75" t="s">
        <v>22</v>
      </c>
      <c r="B27" s="59" t="s">
        <v>10</v>
      </c>
      <c r="C27" s="60" t="s">
        <v>23</v>
      </c>
      <c r="D27" s="61">
        <f>D28</f>
        <v>127.39999999999999</v>
      </c>
      <c r="E27" s="61">
        <f>E28</f>
        <v>32.4</v>
      </c>
      <c r="F27" s="54">
        <f t="shared" si="0"/>
        <v>25.431711145996861</v>
      </c>
    </row>
    <row r="28" spans="1:6" s="55" customFormat="1" ht="36" x14ac:dyDescent="0.2">
      <c r="A28" s="75" t="s">
        <v>24</v>
      </c>
      <c r="B28" s="59" t="s">
        <v>10</v>
      </c>
      <c r="C28" s="60" t="s">
        <v>25</v>
      </c>
      <c r="D28" s="61">
        <f>D29+D31+D33+D35</f>
        <v>127.39999999999999</v>
      </c>
      <c r="E28" s="61">
        <f>E29+E31+E33+E35</f>
        <v>32.4</v>
      </c>
      <c r="F28" s="54">
        <f t="shared" si="0"/>
        <v>25.431711145996861</v>
      </c>
    </row>
    <row r="29" spans="1:6" s="55" customFormat="1" ht="72" x14ac:dyDescent="0.2">
      <c r="A29" s="75" t="s">
        <v>26</v>
      </c>
      <c r="B29" s="59" t="s">
        <v>10</v>
      </c>
      <c r="C29" s="60" t="s">
        <v>27</v>
      </c>
      <c r="D29" s="61">
        <f>D30</f>
        <v>66.5</v>
      </c>
      <c r="E29" s="61">
        <f>E30</f>
        <v>15.8</v>
      </c>
      <c r="F29" s="54">
        <f t="shared" si="0"/>
        <v>23.759398496240603</v>
      </c>
    </row>
    <row r="30" spans="1:6" s="55" customFormat="1" ht="84" x14ac:dyDescent="0.2">
      <c r="A30" s="76" t="s">
        <v>147</v>
      </c>
      <c r="B30" s="59" t="s">
        <v>10</v>
      </c>
      <c r="C30" s="60" t="s">
        <v>137</v>
      </c>
      <c r="D30" s="61">
        <v>66.5</v>
      </c>
      <c r="E30" s="61">
        <v>15.8</v>
      </c>
      <c r="F30" s="54">
        <f t="shared" si="0"/>
        <v>23.759398496240603</v>
      </c>
    </row>
    <row r="31" spans="1:6" s="55" customFormat="1" ht="96" x14ac:dyDescent="0.2">
      <c r="A31" s="76" t="s">
        <v>56</v>
      </c>
      <c r="B31" s="59" t="s">
        <v>10</v>
      </c>
      <c r="C31" s="60" t="s">
        <v>28</v>
      </c>
      <c r="D31" s="61">
        <f>D32</f>
        <v>0.3</v>
      </c>
      <c r="E31" s="61">
        <f>E32</f>
        <v>0.1</v>
      </c>
      <c r="F31" s="54">
        <f t="shared" si="0"/>
        <v>33.333333333333336</v>
      </c>
    </row>
    <row r="32" spans="1:6" s="55" customFormat="1" ht="96" x14ac:dyDescent="0.2">
      <c r="A32" s="76" t="s">
        <v>56</v>
      </c>
      <c r="B32" s="59" t="s">
        <v>10</v>
      </c>
      <c r="C32" s="60" t="s">
        <v>138</v>
      </c>
      <c r="D32" s="61">
        <v>0.3</v>
      </c>
      <c r="E32" s="61">
        <v>0.1</v>
      </c>
      <c r="F32" s="54">
        <f t="shared" si="0"/>
        <v>33.333333333333336</v>
      </c>
    </row>
    <row r="33" spans="1:6" s="55" customFormat="1" ht="84" x14ac:dyDescent="0.2">
      <c r="A33" s="75" t="s">
        <v>29</v>
      </c>
      <c r="B33" s="59" t="s">
        <v>10</v>
      </c>
      <c r="C33" s="60" t="s">
        <v>30</v>
      </c>
      <c r="D33" s="61">
        <f>D34</f>
        <v>68.900000000000006</v>
      </c>
      <c r="E33" s="61">
        <f>E34</f>
        <v>18.100000000000001</v>
      </c>
      <c r="F33" s="54">
        <f t="shared" si="0"/>
        <v>26.269956458635701</v>
      </c>
    </row>
    <row r="34" spans="1:6" s="55" customFormat="1" ht="96" x14ac:dyDescent="0.2">
      <c r="A34" s="76" t="s">
        <v>148</v>
      </c>
      <c r="B34" s="59" t="s">
        <v>10</v>
      </c>
      <c r="C34" s="60" t="s">
        <v>139</v>
      </c>
      <c r="D34" s="61">
        <v>68.900000000000006</v>
      </c>
      <c r="E34" s="61">
        <v>18.100000000000001</v>
      </c>
      <c r="F34" s="54">
        <f t="shared" si="0"/>
        <v>26.269956458635701</v>
      </c>
    </row>
    <row r="35" spans="1:6" s="55" customFormat="1" ht="72" x14ac:dyDescent="0.2">
      <c r="A35" s="75" t="s">
        <v>31</v>
      </c>
      <c r="B35" s="59" t="s">
        <v>10</v>
      </c>
      <c r="C35" s="60" t="s">
        <v>32</v>
      </c>
      <c r="D35" s="61">
        <f>D36</f>
        <v>-8.3000000000000007</v>
      </c>
      <c r="E35" s="61">
        <f>E36</f>
        <v>-1.6</v>
      </c>
      <c r="F35" s="54">
        <f t="shared" si="0"/>
        <v>19.277108433734938</v>
      </c>
    </row>
    <row r="36" spans="1:6" s="55" customFormat="1" ht="84" x14ac:dyDescent="0.2">
      <c r="A36" s="76" t="s">
        <v>149</v>
      </c>
      <c r="B36" s="59" t="s">
        <v>10</v>
      </c>
      <c r="C36" s="60" t="s">
        <v>140</v>
      </c>
      <c r="D36" s="61">
        <v>-8.3000000000000007</v>
      </c>
      <c r="E36" s="61">
        <v>-1.6</v>
      </c>
      <c r="F36" s="54">
        <f t="shared" si="0"/>
        <v>19.277108433734938</v>
      </c>
    </row>
    <row r="37" spans="1:6" s="55" customFormat="1" x14ac:dyDescent="0.2">
      <c r="A37" s="75" t="s">
        <v>33</v>
      </c>
      <c r="B37" s="59" t="s">
        <v>10</v>
      </c>
      <c r="C37" s="60" t="s">
        <v>34</v>
      </c>
      <c r="D37" s="61">
        <f>D38+D40</f>
        <v>2.8</v>
      </c>
      <c r="E37" s="61">
        <f>E38+E40</f>
        <v>0.8</v>
      </c>
      <c r="F37" s="54">
        <f t="shared" si="0"/>
        <v>28.571428571428577</v>
      </c>
    </row>
    <row r="38" spans="1:6" s="55" customFormat="1" x14ac:dyDescent="0.2">
      <c r="A38" s="75" t="s">
        <v>35</v>
      </c>
      <c r="B38" s="59" t="s">
        <v>10</v>
      </c>
      <c r="C38" s="60" t="s">
        <v>36</v>
      </c>
      <c r="D38" s="61">
        <f>D39</f>
        <v>1.6</v>
      </c>
      <c r="E38" s="61">
        <f>E39</f>
        <v>0.4</v>
      </c>
      <c r="F38" s="54"/>
    </row>
    <row r="39" spans="1:6" s="55" customFormat="1" ht="51" customHeight="1" x14ac:dyDescent="0.2">
      <c r="A39" s="75" t="s">
        <v>37</v>
      </c>
      <c r="B39" s="59" t="s">
        <v>10</v>
      </c>
      <c r="C39" s="60" t="s">
        <v>38</v>
      </c>
      <c r="D39" s="61">
        <v>1.6</v>
      </c>
      <c r="E39" s="61">
        <v>0.4</v>
      </c>
      <c r="F39" s="54"/>
    </row>
    <row r="40" spans="1:6" s="55" customFormat="1" x14ac:dyDescent="0.2">
      <c r="A40" s="75" t="s">
        <v>39</v>
      </c>
      <c r="B40" s="59" t="s">
        <v>10</v>
      </c>
      <c r="C40" s="60" t="s">
        <v>40</v>
      </c>
      <c r="D40" s="61">
        <f>D41+D43</f>
        <v>1.2</v>
      </c>
      <c r="E40" s="61">
        <f>E41+E43</f>
        <v>0.4</v>
      </c>
      <c r="F40" s="54">
        <f t="shared" si="0"/>
        <v>33.333333333333336</v>
      </c>
    </row>
    <row r="41" spans="1:6" s="55" customFormat="1" x14ac:dyDescent="0.2">
      <c r="A41" s="75" t="s">
        <v>41</v>
      </c>
      <c r="B41" s="59" t="s">
        <v>10</v>
      </c>
      <c r="C41" s="60" t="s">
        <v>42</v>
      </c>
      <c r="D41" s="61">
        <f>D42</f>
        <v>1.2</v>
      </c>
      <c r="E41" s="61">
        <f>E42</f>
        <v>0.2</v>
      </c>
      <c r="F41" s="54">
        <f t="shared" si="0"/>
        <v>16.666666666666668</v>
      </c>
    </row>
    <row r="42" spans="1:6" s="55" customFormat="1" ht="48" x14ac:dyDescent="0.2">
      <c r="A42" s="75" t="s">
        <v>43</v>
      </c>
      <c r="B42" s="59" t="s">
        <v>10</v>
      </c>
      <c r="C42" s="60" t="s">
        <v>44</v>
      </c>
      <c r="D42" s="61">
        <v>1.2</v>
      </c>
      <c r="E42" s="61">
        <v>0.2</v>
      </c>
      <c r="F42" s="54">
        <f t="shared" si="0"/>
        <v>16.666666666666668</v>
      </c>
    </row>
    <row r="43" spans="1:6" s="55" customFormat="1" x14ac:dyDescent="0.2">
      <c r="A43" s="75" t="s">
        <v>166</v>
      </c>
      <c r="B43" s="59" t="s">
        <v>10</v>
      </c>
      <c r="C43" s="60" t="s">
        <v>167</v>
      </c>
      <c r="D43" s="61">
        <f>D44</f>
        <v>0</v>
      </c>
      <c r="E43" s="61">
        <f>E44</f>
        <v>0.2</v>
      </c>
      <c r="F43" s="54">
        <v>0</v>
      </c>
    </row>
    <row r="44" spans="1:6" s="55" customFormat="1" ht="48" x14ac:dyDescent="0.2">
      <c r="A44" s="75" t="s">
        <v>168</v>
      </c>
      <c r="B44" s="59" t="s">
        <v>10</v>
      </c>
      <c r="C44" s="60" t="s">
        <v>169</v>
      </c>
      <c r="D44" s="61">
        <v>0</v>
      </c>
      <c r="E44" s="61">
        <v>0.2</v>
      </c>
      <c r="F44" s="54">
        <v>0</v>
      </c>
    </row>
    <row r="45" spans="1:6" s="55" customFormat="1" x14ac:dyDescent="0.2">
      <c r="A45" s="75" t="s">
        <v>158</v>
      </c>
      <c r="B45" s="59" t="s">
        <v>10</v>
      </c>
      <c r="C45" s="60" t="s">
        <v>159</v>
      </c>
      <c r="D45" s="61">
        <f t="shared" ref="D45:E47" si="2">D46</f>
        <v>3</v>
      </c>
      <c r="E45" s="61">
        <f t="shared" si="2"/>
        <v>0</v>
      </c>
      <c r="F45" s="54">
        <f t="shared" si="0"/>
        <v>0</v>
      </c>
    </row>
    <row r="46" spans="1:6" s="55" customFormat="1" ht="48" x14ac:dyDescent="0.2">
      <c r="A46" s="75" t="s">
        <v>160</v>
      </c>
      <c r="B46" s="59" t="s">
        <v>10</v>
      </c>
      <c r="C46" s="60" t="s">
        <v>161</v>
      </c>
      <c r="D46" s="61">
        <f t="shared" si="2"/>
        <v>3</v>
      </c>
      <c r="E46" s="61">
        <f t="shared" si="2"/>
        <v>0</v>
      </c>
      <c r="F46" s="54">
        <f t="shared" si="0"/>
        <v>0</v>
      </c>
    </row>
    <row r="47" spans="1:6" s="55" customFormat="1" ht="84" x14ac:dyDescent="0.2">
      <c r="A47" s="75" t="s">
        <v>162</v>
      </c>
      <c r="B47" s="59" t="s">
        <v>10</v>
      </c>
      <c r="C47" s="60" t="s">
        <v>163</v>
      </c>
      <c r="D47" s="61">
        <f t="shared" si="2"/>
        <v>3</v>
      </c>
      <c r="E47" s="61">
        <f t="shared" si="2"/>
        <v>0</v>
      </c>
      <c r="F47" s="54">
        <f t="shared" si="0"/>
        <v>0</v>
      </c>
    </row>
    <row r="48" spans="1:6" s="55" customFormat="1" ht="84" x14ac:dyDescent="0.2">
      <c r="A48" s="76" t="s">
        <v>165</v>
      </c>
      <c r="B48" s="59" t="s">
        <v>10</v>
      </c>
      <c r="C48" s="60" t="s">
        <v>164</v>
      </c>
      <c r="D48" s="61">
        <v>3</v>
      </c>
      <c r="E48" s="61">
        <v>0</v>
      </c>
      <c r="F48" s="54">
        <f t="shared" si="0"/>
        <v>0</v>
      </c>
    </row>
    <row r="49" spans="1:6" s="55" customFormat="1" ht="48.75" customHeight="1" x14ac:dyDescent="0.2">
      <c r="A49" s="75" t="s">
        <v>170</v>
      </c>
      <c r="B49" s="59" t="s">
        <v>10</v>
      </c>
      <c r="C49" s="60" t="s">
        <v>171</v>
      </c>
      <c r="D49" s="61">
        <f t="shared" ref="D49:E51" si="3">D50</f>
        <v>0</v>
      </c>
      <c r="E49" s="61">
        <f t="shared" si="3"/>
        <v>0</v>
      </c>
      <c r="F49" s="54" t="e">
        <f t="shared" si="0"/>
        <v>#DIV/0!</v>
      </c>
    </row>
    <row r="50" spans="1:6" s="55" customFormat="1" ht="63" customHeight="1" x14ac:dyDescent="0.2">
      <c r="A50" s="76" t="s">
        <v>177</v>
      </c>
      <c r="B50" s="59" t="s">
        <v>10</v>
      </c>
      <c r="C50" s="60" t="s">
        <v>172</v>
      </c>
      <c r="D50" s="61">
        <f t="shared" si="3"/>
        <v>0</v>
      </c>
      <c r="E50" s="61">
        <f t="shared" si="3"/>
        <v>0</v>
      </c>
      <c r="F50" s="54" t="e">
        <f t="shared" si="0"/>
        <v>#DIV/0!</v>
      </c>
    </row>
    <row r="51" spans="1:6" s="55" customFormat="1" ht="48" x14ac:dyDescent="0.2">
      <c r="A51" s="75" t="s">
        <v>173</v>
      </c>
      <c r="B51" s="59" t="s">
        <v>10</v>
      </c>
      <c r="C51" s="60" t="s">
        <v>174</v>
      </c>
      <c r="D51" s="61">
        <f t="shared" si="3"/>
        <v>0</v>
      </c>
      <c r="E51" s="61">
        <f t="shared" si="3"/>
        <v>0</v>
      </c>
      <c r="F51" s="54" t="e">
        <f t="shared" si="0"/>
        <v>#DIV/0!</v>
      </c>
    </row>
    <row r="52" spans="1:6" s="55" customFormat="1" ht="36" x14ac:dyDescent="0.2">
      <c r="A52" s="75" t="s">
        <v>175</v>
      </c>
      <c r="B52" s="59" t="s">
        <v>10</v>
      </c>
      <c r="C52" s="60" t="s">
        <v>176</v>
      </c>
      <c r="D52" s="61">
        <v>0</v>
      </c>
      <c r="E52" s="61">
        <v>0</v>
      </c>
      <c r="F52" s="54" t="e">
        <f t="shared" si="0"/>
        <v>#DIV/0!</v>
      </c>
    </row>
    <row r="53" spans="1:6" s="55" customFormat="1" ht="24" x14ac:dyDescent="0.2">
      <c r="A53" s="67" t="s">
        <v>200</v>
      </c>
      <c r="B53" s="59" t="s">
        <v>10</v>
      </c>
      <c r="C53" s="60" t="s">
        <v>204</v>
      </c>
      <c r="D53" s="61">
        <f>D54</f>
        <v>2</v>
      </c>
      <c r="E53" s="61">
        <f t="shared" ref="E53:E55" si="4">E54</f>
        <v>0</v>
      </c>
      <c r="F53" s="54">
        <f t="shared" si="0"/>
        <v>0</v>
      </c>
    </row>
    <row r="54" spans="1:6" s="55" customFormat="1" ht="24" x14ac:dyDescent="0.2">
      <c r="A54" s="62" t="s">
        <v>201</v>
      </c>
      <c r="B54" s="59" t="s">
        <v>10</v>
      </c>
      <c r="C54" s="60" t="s">
        <v>205</v>
      </c>
      <c r="D54" s="61">
        <f>D55</f>
        <v>2</v>
      </c>
      <c r="E54" s="61">
        <f t="shared" si="4"/>
        <v>0</v>
      </c>
      <c r="F54" s="54">
        <f t="shared" si="0"/>
        <v>0</v>
      </c>
    </row>
    <row r="55" spans="1:6" s="55" customFormat="1" ht="96" x14ac:dyDescent="0.2">
      <c r="A55" s="62" t="s">
        <v>202</v>
      </c>
      <c r="B55" s="59" t="s">
        <v>10</v>
      </c>
      <c r="C55" s="60" t="s">
        <v>206</v>
      </c>
      <c r="D55" s="61">
        <f>D56</f>
        <v>2</v>
      </c>
      <c r="E55" s="61">
        <f t="shared" si="4"/>
        <v>0</v>
      </c>
      <c r="F55" s="54">
        <f t="shared" si="0"/>
        <v>0</v>
      </c>
    </row>
    <row r="56" spans="1:6" s="55" customFormat="1" ht="84" x14ac:dyDescent="0.2">
      <c r="A56" s="62" t="s">
        <v>203</v>
      </c>
      <c r="B56" s="59" t="s">
        <v>10</v>
      </c>
      <c r="C56" s="60" t="s">
        <v>207</v>
      </c>
      <c r="D56" s="61">
        <v>2</v>
      </c>
      <c r="E56" s="61">
        <v>0</v>
      </c>
      <c r="F56" s="54">
        <f t="shared" si="0"/>
        <v>0</v>
      </c>
    </row>
    <row r="57" spans="1:6" s="55" customFormat="1" x14ac:dyDescent="0.2">
      <c r="A57" s="75" t="s">
        <v>45</v>
      </c>
      <c r="B57" s="59" t="s">
        <v>10</v>
      </c>
      <c r="C57" s="60" t="s">
        <v>46</v>
      </c>
      <c r="D57" s="61">
        <f>D58</f>
        <v>16429.5</v>
      </c>
      <c r="E57" s="61">
        <f>E58+E67</f>
        <v>1725.3</v>
      </c>
      <c r="F57" s="54">
        <f t="shared" si="0"/>
        <v>10.501232539030402</v>
      </c>
    </row>
    <row r="58" spans="1:6" s="55" customFormat="1" ht="48" x14ac:dyDescent="0.2">
      <c r="A58" s="75" t="s">
        <v>47</v>
      </c>
      <c r="B58" s="59" t="s">
        <v>10</v>
      </c>
      <c r="C58" s="60" t="s">
        <v>48</v>
      </c>
      <c r="D58" s="61">
        <f>D59+D64</f>
        <v>16429.5</v>
      </c>
      <c r="E58" s="61">
        <f>E59+E64</f>
        <v>1725.6</v>
      </c>
      <c r="F58" s="54">
        <f t="shared" si="0"/>
        <v>10.503058522779146</v>
      </c>
    </row>
    <row r="59" spans="1:6" s="55" customFormat="1" ht="24" x14ac:dyDescent="0.2">
      <c r="A59" s="77" t="s">
        <v>49</v>
      </c>
      <c r="B59" s="63" t="s">
        <v>10</v>
      </c>
      <c r="C59" s="64" t="s">
        <v>141</v>
      </c>
      <c r="D59" s="61">
        <f>D60+D62</f>
        <v>6845.4</v>
      </c>
      <c r="E59" s="61">
        <f>E60+E62</f>
        <v>1725.6</v>
      </c>
      <c r="F59" s="54">
        <f t="shared" si="0"/>
        <v>25.208168989394338</v>
      </c>
    </row>
    <row r="60" spans="1:6" s="55" customFormat="1" ht="48" x14ac:dyDescent="0.2">
      <c r="A60" s="77" t="s">
        <v>180</v>
      </c>
      <c r="B60" s="63" t="s">
        <v>10</v>
      </c>
      <c r="C60" s="64" t="s">
        <v>181</v>
      </c>
      <c r="D60" s="61">
        <f>D61</f>
        <v>5543</v>
      </c>
      <c r="E60" s="61">
        <f>E61</f>
        <v>1400</v>
      </c>
      <c r="F60" s="54">
        <f t="shared" si="0"/>
        <v>25.257081003066933</v>
      </c>
    </row>
    <row r="61" spans="1:6" s="55" customFormat="1" ht="36" x14ac:dyDescent="0.2">
      <c r="A61" s="77" t="s">
        <v>182</v>
      </c>
      <c r="B61" s="63" t="s">
        <v>10</v>
      </c>
      <c r="C61" s="64" t="s">
        <v>183</v>
      </c>
      <c r="D61" s="61">
        <v>5543</v>
      </c>
      <c r="E61" s="61">
        <v>1400</v>
      </c>
      <c r="F61" s="54">
        <f t="shared" si="0"/>
        <v>25.257081003066933</v>
      </c>
    </row>
    <row r="62" spans="1:6" s="55" customFormat="1" x14ac:dyDescent="0.2">
      <c r="A62" s="75" t="s">
        <v>50</v>
      </c>
      <c r="B62" s="59" t="s">
        <v>10</v>
      </c>
      <c r="C62" s="60" t="s">
        <v>142</v>
      </c>
      <c r="D62" s="61">
        <f>D63</f>
        <v>1302.4000000000001</v>
      </c>
      <c r="E62" s="61">
        <f>E63</f>
        <v>325.60000000000002</v>
      </c>
      <c r="F62" s="54">
        <f t="shared" si="0"/>
        <v>25</v>
      </c>
    </row>
    <row r="63" spans="1:6" s="55" customFormat="1" ht="24" x14ac:dyDescent="0.2">
      <c r="A63" s="75" t="s">
        <v>51</v>
      </c>
      <c r="B63" s="59" t="s">
        <v>10</v>
      </c>
      <c r="C63" s="60" t="s">
        <v>143</v>
      </c>
      <c r="D63" s="61">
        <v>1302.4000000000001</v>
      </c>
      <c r="E63" s="61">
        <v>325.60000000000002</v>
      </c>
      <c r="F63" s="54">
        <f t="shared" si="0"/>
        <v>25</v>
      </c>
    </row>
    <row r="64" spans="1:6" x14ac:dyDescent="0.2">
      <c r="A64" s="75" t="s">
        <v>52</v>
      </c>
      <c r="B64" s="59" t="s">
        <v>10</v>
      </c>
      <c r="C64" s="60" t="s">
        <v>144</v>
      </c>
      <c r="D64" s="61">
        <f>D65</f>
        <v>9584.1</v>
      </c>
      <c r="E64" s="61">
        <f>E65</f>
        <v>0</v>
      </c>
      <c r="F64" s="54">
        <f t="shared" si="0"/>
        <v>0</v>
      </c>
    </row>
    <row r="65" spans="1:6" ht="24" x14ac:dyDescent="0.2">
      <c r="A65" s="75" t="s">
        <v>53</v>
      </c>
      <c r="B65" s="59" t="s">
        <v>10</v>
      </c>
      <c r="C65" s="60" t="s">
        <v>145</v>
      </c>
      <c r="D65" s="61">
        <f>D66</f>
        <v>9584.1</v>
      </c>
      <c r="E65" s="61">
        <f>E66</f>
        <v>0</v>
      </c>
      <c r="F65" s="54">
        <f t="shared" si="0"/>
        <v>0</v>
      </c>
    </row>
    <row r="66" spans="1:6" ht="36" x14ac:dyDescent="0.2">
      <c r="A66" s="75" t="s">
        <v>54</v>
      </c>
      <c r="B66" s="59" t="s">
        <v>10</v>
      </c>
      <c r="C66" s="60" t="s">
        <v>146</v>
      </c>
      <c r="D66" s="61">
        <v>9584.1</v>
      </c>
      <c r="E66" s="61">
        <v>0</v>
      </c>
      <c r="F66" s="54">
        <f t="shared" si="0"/>
        <v>0</v>
      </c>
    </row>
    <row r="67" spans="1:6" ht="132" x14ac:dyDescent="0.2">
      <c r="A67" s="91" t="s">
        <v>226</v>
      </c>
      <c r="B67" s="59" t="s">
        <v>10</v>
      </c>
      <c r="C67" s="60" t="s">
        <v>227</v>
      </c>
      <c r="D67" s="92" t="str">
        <f>D68</f>
        <v>-</v>
      </c>
      <c r="E67" s="92">
        <f>E68</f>
        <v>-0.3</v>
      </c>
      <c r="F67" s="93">
        <v>0</v>
      </c>
    </row>
    <row r="68" spans="1:6" ht="84" x14ac:dyDescent="0.2">
      <c r="A68" s="94" t="s">
        <v>228</v>
      </c>
      <c r="B68" s="59" t="s">
        <v>10</v>
      </c>
      <c r="C68" s="60" t="s">
        <v>229</v>
      </c>
      <c r="D68" s="92" t="s">
        <v>230</v>
      </c>
      <c r="E68" s="92">
        <v>-0.3</v>
      </c>
      <c r="F68" s="95">
        <v>0</v>
      </c>
    </row>
  </sheetData>
  <mergeCells count="10">
    <mergeCell ref="D2:F2"/>
    <mergeCell ref="D3:F3"/>
    <mergeCell ref="D4:F4"/>
    <mergeCell ref="F9:F15"/>
    <mergeCell ref="E9:E15"/>
    <mergeCell ref="A8:D8"/>
    <mergeCell ref="B9:B15"/>
    <mergeCell ref="D9:D15"/>
    <mergeCell ref="C9:C15"/>
    <mergeCell ref="A9:A15"/>
  </mergeCells>
  <pageMargins left="0.70866141732283472" right="0.70866141732283472" top="0.27559055118110237" bottom="0.23622047244094491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view="pageBreakPreview" topLeftCell="A83" zoomScale="60" zoomScaleNormal="100" workbookViewId="0">
      <selection activeCell="H106" sqref="H106"/>
    </sheetView>
  </sheetViews>
  <sheetFormatPr defaultColWidth="8.85546875" defaultRowHeight="15" outlineLevelRow="1" x14ac:dyDescent="0.25"/>
  <cols>
    <col min="1" max="1" width="33.28515625" style="89" customWidth="1"/>
    <col min="2" max="2" width="8.85546875" style="1"/>
    <col min="3" max="3" width="21.28515625" style="1" customWidth="1"/>
    <col min="4" max="5" width="11" style="1" customWidth="1"/>
    <col min="6" max="6" width="11.42578125" style="1" customWidth="1"/>
    <col min="7" max="16384" width="8.85546875" style="1"/>
  </cols>
  <sheetData>
    <row r="1" spans="1:6" x14ac:dyDescent="0.25">
      <c r="A1" s="78"/>
      <c r="B1" s="11"/>
      <c r="C1" s="11"/>
      <c r="D1" s="11"/>
      <c r="E1" s="11"/>
      <c r="F1" s="11"/>
    </row>
    <row r="2" spans="1:6" x14ac:dyDescent="0.25">
      <c r="A2" s="126" t="s">
        <v>57</v>
      </c>
      <c r="B2" s="126"/>
      <c r="C2" s="126"/>
      <c r="D2" s="126"/>
      <c r="E2" s="12"/>
      <c r="F2" s="13"/>
    </row>
    <row r="3" spans="1:6" ht="15.75" thickBot="1" x14ac:dyDescent="0.3">
      <c r="A3" s="79"/>
      <c r="B3" s="14"/>
      <c r="C3" s="15"/>
      <c r="D3" s="16"/>
      <c r="E3" s="16"/>
      <c r="F3" s="16"/>
    </row>
    <row r="4" spans="1:6" ht="14.45" customHeight="1" x14ac:dyDescent="0.25">
      <c r="A4" s="127" t="s">
        <v>1</v>
      </c>
      <c r="B4" s="130" t="s">
        <v>2</v>
      </c>
      <c r="C4" s="124" t="s">
        <v>58</v>
      </c>
      <c r="D4" s="133" t="s">
        <v>4</v>
      </c>
      <c r="E4" s="119" t="s">
        <v>5</v>
      </c>
      <c r="F4" s="121" t="s">
        <v>179</v>
      </c>
    </row>
    <row r="5" spans="1:6" x14ac:dyDescent="0.25">
      <c r="A5" s="128"/>
      <c r="B5" s="131"/>
      <c r="C5" s="125"/>
      <c r="D5" s="134"/>
      <c r="E5" s="120"/>
      <c r="F5" s="122"/>
    </row>
    <row r="6" spans="1:6" ht="9" customHeight="1" x14ac:dyDescent="0.25">
      <c r="A6" s="128"/>
      <c r="B6" s="131"/>
      <c r="C6" s="125"/>
      <c r="D6" s="134"/>
      <c r="E6" s="120"/>
      <c r="F6" s="122"/>
    </row>
    <row r="7" spans="1:6" ht="14.45" hidden="1" customHeight="1" x14ac:dyDescent="0.25">
      <c r="A7" s="128"/>
      <c r="B7" s="131"/>
      <c r="C7" s="125"/>
      <c r="D7" s="134"/>
      <c r="E7" s="120"/>
      <c r="F7" s="122"/>
    </row>
    <row r="8" spans="1:6" ht="14.45" hidden="1" customHeight="1" x14ac:dyDescent="0.25">
      <c r="A8" s="128"/>
      <c r="B8" s="131"/>
      <c r="C8" s="125"/>
      <c r="D8" s="134"/>
      <c r="E8" s="120"/>
      <c r="F8" s="122"/>
    </row>
    <row r="9" spans="1:6" ht="14.45" hidden="1" customHeight="1" x14ac:dyDescent="0.25">
      <c r="A9" s="128"/>
      <c r="B9" s="131"/>
      <c r="C9" s="125"/>
      <c r="D9" s="134"/>
      <c r="E9" s="120"/>
      <c r="F9" s="122"/>
    </row>
    <row r="10" spans="1:6" ht="14.45" hidden="1" customHeight="1" x14ac:dyDescent="0.25">
      <c r="A10" s="128"/>
      <c r="B10" s="131"/>
      <c r="C10" s="2"/>
      <c r="D10" s="134"/>
      <c r="E10" s="3"/>
      <c r="F10" s="123"/>
    </row>
    <row r="11" spans="1:6" ht="14.45" hidden="1" customHeight="1" x14ac:dyDescent="0.25">
      <c r="A11" s="129"/>
      <c r="B11" s="132"/>
      <c r="C11" s="4"/>
      <c r="D11" s="135"/>
      <c r="E11" s="5"/>
      <c r="F11" s="6"/>
    </row>
    <row r="12" spans="1:6" ht="15.75" customHeight="1" thickBot="1" x14ac:dyDescent="0.3">
      <c r="A12" s="80">
        <v>1</v>
      </c>
      <c r="B12" s="7">
        <v>2</v>
      </c>
      <c r="C12" s="8">
        <v>3</v>
      </c>
      <c r="D12" s="9" t="s">
        <v>6</v>
      </c>
      <c r="E12" s="10" t="s">
        <v>7</v>
      </c>
      <c r="F12" s="96" t="s">
        <v>8</v>
      </c>
    </row>
    <row r="13" spans="1:6" x14ac:dyDescent="0.25">
      <c r="A13" s="81" t="s">
        <v>59</v>
      </c>
      <c r="B13" s="25" t="s">
        <v>60</v>
      </c>
      <c r="C13" s="26" t="s">
        <v>61</v>
      </c>
      <c r="D13" s="29">
        <f>D15+D49+D54+D67+D85</f>
        <v>17075.400000000001</v>
      </c>
      <c r="E13" s="29">
        <f>E15+E49+E54+E67+E85</f>
        <v>1441.1999999999998</v>
      </c>
      <c r="F13" s="32">
        <f>E13/D13*100</f>
        <v>8.4402122351452942</v>
      </c>
    </row>
    <row r="14" spans="1:6" x14ac:dyDescent="0.25">
      <c r="A14" s="82" t="s">
        <v>12</v>
      </c>
      <c r="B14" s="27"/>
      <c r="C14" s="28"/>
      <c r="D14" s="30"/>
      <c r="E14" s="31"/>
      <c r="F14" s="32"/>
    </row>
    <row r="15" spans="1:6" x14ac:dyDescent="0.25">
      <c r="A15" s="83" t="s">
        <v>62</v>
      </c>
      <c r="B15" s="17" t="s">
        <v>60</v>
      </c>
      <c r="C15" s="18" t="s">
        <v>63</v>
      </c>
      <c r="D15" s="33">
        <f>D16+D22+D39+D42+D45</f>
        <v>6896.8</v>
      </c>
      <c r="E15" s="33">
        <f>E16+E22+E42+E45</f>
        <v>851.3</v>
      </c>
      <c r="F15" s="32">
        <f t="shared" ref="F15:F78" si="0">E15/D15*100</f>
        <v>12.343405637397051</v>
      </c>
    </row>
    <row r="16" spans="1:6" ht="45" x14ac:dyDescent="0.25">
      <c r="A16" s="83" t="s">
        <v>150</v>
      </c>
      <c r="B16" s="17" t="s">
        <v>60</v>
      </c>
      <c r="C16" s="18" t="s">
        <v>77</v>
      </c>
      <c r="D16" s="39">
        <f>D17</f>
        <v>1977</v>
      </c>
      <c r="E16" s="39">
        <f>E17</f>
        <v>386.1</v>
      </c>
      <c r="F16" s="32">
        <f t="shared" si="0"/>
        <v>19.529590288315632</v>
      </c>
    </row>
    <row r="17" spans="1:6" ht="67.5" x14ac:dyDescent="0.25">
      <c r="A17" s="84" t="s">
        <v>64</v>
      </c>
      <c r="B17" s="19" t="s">
        <v>60</v>
      </c>
      <c r="C17" s="20" t="s">
        <v>78</v>
      </c>
      <c r="D17" s="38">
        <f>D18</f>
        <v>1977</v>
      </c>
      <c r="E17" s="38">
        <f>E18</f>
        <v>386.1</v>
      </c>
      <c r="F17" s="32">
        <f t="shared" si="0"/>
        <v>19.529590288315632</v>
      </c>
    </row>
    <row r="18" spans="1:6" ht="27.75" customHeight="1" x14ac:dyDescent="0.25">
      <c r="A18" s="84" t="s">
        <v>65</v>
      </c>
      <c r="B18" s="19" t="s">
        <v>60</v>
      </c>
      <c r="C18" s="20" t="s">
        <v>79</v>
      </c>
      <c r="D18" s="38">
        <f>D19+D21+D20</f>
        <v>1977</v>
      </c>
      <c r="E18" s="38">
        <f>E19+E21+E20</f>
        <v>386.1</v>
      </c>
      <c r="F18" s="97">
        <f t="shared" si="0"/>
        <v>19.529590288315632</v>
      </c>
    </row>
    <row r="19" spans="1:6" ht="22.5" x14ac:dyDescent="0.25">
      <c r="A19" s="84" t="s">
        <v>66</v>
      </c>
      <c r="B19" s="19" t="s">
        <v>60</v>
      </c>
      <c r="C19" s="20" t="s">
        <v>80</v>
      </c>
      <c r="D19" s="38">
        <v>1452.4</v>
      </c>
      <c r="E19" s="40">
        <v>303.3</v>
      </c>
      <c r="F19" s="97">
        <f t="shared" si="0"/>
        <v>20.882676948499036</v>
      </c>
    </row>
    <row r="20" spans="1:6" ht="45" hidden="1" customHeight="1" outlineLevel="1" x14ac:dyDescent="0.25">
      <c r="A20" s="85" t="s">
        <v>67</v>
      </c>
      <c r="B20" s="41" t="s">
        <v>60</v>
      </c>
      <c r="C20" s="42" t="s">
        <v>184</v>
      </c>
      <c r="D20" s="38">
        <v>86</v>
      </c>
      <c r="E20" s="40">
        <v>0</v>
      </c>
      <c r="F20" s="97"/>
    </row>
    <row r="21" spans="1:6" ht="50.25" customHeight="1" collapsed="1" x14ac:dyDescent="0.25">
      <c r="A21" s="84" t="s">
        <v>68</v>
      </c>
      <c r="B21" s="19" t="s">
        <v>60</v>
      </c>
      <c r="C21" s="20" t="s">
        <v>81</v>
      </c>
      <c r="D21" s="38">
        <v>438.6</v>
      </c>
      <c r="E21" s="40">
        <v>82.8</v>
      </c>
      <c r="F21" s="97">
        <f t="shared" si="0"/>
        <v>18.878248974008208</v>
      </c>
    </row>
    <row r="22" spans="1:6" ht="67.5" x14ac:dyDescent="0.25">
      <c r="A22" s="83" t="s">
        <v>82</v>
      </c>
      <c r="B22" s="17" t="s">
        <v>60</v>
      </c>
      <c r="C22" s="18" t="s">
        <v>83</v>
      </c>
      <c r="D22" s="39">
        <f>D23+D28+D33+D36</f>
        <v>4345.8</v>
      </c>
      <c r="E22" s="39">
        <f>E23+E28+E33+E36</f>
        <v>465.2</v>
      </c>
      <c r="F22" s="97">
        <f t="shared" si="0"/>
        <v>10.704588338165584</v>
      </c>
    </row>
    <row r="23" spans="1:6" ht="67.5" x14ac:dyDescent="0.25">
      <c r="A23" s="84" t="s">
        <v>64</v>
      </c>
      <c r="B23" s="19" t="s">
        <v>60</v>
      </c>
      <c r="C23" s="20" t="s">
        <v>84</v>
      </c>
      <c r="D23" s="38">
        <f>D24</f>
        <v>1841.4</v>
      </c>
      <c r="E23" s="38">
        <f>E24</f>
        <v>220.00000000000003</v>
      </c>
      <c r="F23" s="97">
        <f t="shared" si="0"/>
        <v>11.947431302270013</v>
      </c>
    </row>
    <row r="24" spans="1:6" ht="27" customHeight="1" x14ac:dyDescent="0.25">
      <c r="A24" s="84" t="s">
        <v>65</v>
      </c>
      <c r="B24" s="19" t="s">
        <v>60</v>
      </c>
      <c r="C24" s="20" t="s">
        <v>85</v>
      </c>
      <c r="D24" s="38">
        <f>D25+D26+D27</f>
        <v>1841.4</v>
      </c>
      <c r="E24" s="38">
        <f>E25+E26+E27</f>
        <v>220.00000000000003</v>
      </c>
      <c r="F24" s="97">
        <f t="shared" si="0"/>
        <v>11.947431302270013</v>
      </c>
    </row>
    <row r="25" spans="1:6" ht="22.5" x14ac:dyDescent="0.25">
      <c r="A25" s="84" t="s">
        <v>66</v>
      </c>
      <c r="B25" s="19" t="s">
        <v>60</v>
      </c>
      <c r="C25" s="20" t="s">
        <v>86</v>
      </c>
      <c r="D25" s="38">
        <v>1181.5999999999999</v>
      </c>
      <c r="E25" s="40">
        <v>172.8</v>
      </c>
      <c r="F25" s="97">
        <f t="shared" si="0"/>
        <v>14.624238320920787</v>
      </c>
    </row>
    <row r="26" spans="1:6" ht="45" x14ac:dyDescent="0.25">
      <c r="A26" s="84" t="s">
        <v>67</v>
      </c>
      <c r="B26" s="19" t="s">
        <v>60</v>
      </c>
      <c r="C26" s="20" t="s">
        <v>87</v>
      </c>
      <c r="D26" s="38">
        <v>302.89999999999998</v>
      </c>
      <c r="E26" s="40">
        <v>1.8</v>
      </c>
      <c r="F26" s="97">
        <f t="shared" si="0"/>
        <v>0.59425552987784758</v>
      </c>
    </row>
    <row r="27" spans="1:6" ht="56.25" x14ac:dyDescent="0.25">
      <c r="A27" s="84" t="s">
        <v>68</v>
      </c>
      <c r="B27" s="19" t="s">
        <v>60</v>
      </c>
      <c r="C27" s="20" t="s">
        <v>88</v>
      </c>
      <c r="D27" s="38">
        <v>356.9</v>
      </c>
      <c r="E27" s="40">
        <v>45.4</v>
      </c>
      <c r="F27" s="97">
        <f t="shared" si="0"/>
        <v>12.720650042028581</v>
      </c>
    </row>
    <row r="28" spans="1:6" ht="33.75" x14ac:dyDescent="0.25">
      <c r="A28" s="84" t="s">
        <v>69</v>
      </c>
      <c r="B28" s="19" t="s">
        <v>60</v>
      </c>
      <c r="C28" s="20" t="s">
        <v>89</v>
      </c>
      <c r="D28" s="38">
        <f>D29</f>
        <v>2504.1999999999998</v>
      </c>
      <c r="E28" s="38">
        <f>E29</f>
        <v>245</v>
      </c>
      <c r="F28" s="97">
        <f t="shared" si="0"/>
        <v>9.7835636131299424</v>
      </c>
    </row>
    <row r="29" spans="1:6" ht="33.75" x14ac:dyDescent="0.25">
      <c r="A29" s="84" t="s">
        <v>70</v>
      </c>
      <c r="B29" s="19" t="s">
        <v>60</v>
      </c>
      <c r="C29" s="20" t="s">
        <v>90</v>
      </c>
      <c r="D29" s="38">
        <f>D30+D31+D32</f>
        <v>2504.1999999999998</v>
      </c>
      <c r="E29" s="38">
        <f>E30+E31+E32</f>
        <v>245</v>
      </c>
      <c r="F29" s="97">
        <f t="shared" si="0"/>
        <v>9.7835636131299424</v>
      </c>
    </row>
    <row r="30" spans="1:6" ht="33.75" x14ac:dyDescent="0.25">
      <c r="A30" s="84" t="s">
        <v>71</v>
      </c>
      <c r="B30" s="19" t="s">
        <v>60</v>
      </c>
      <c r="C30" s="20" t="s">
        <v>91</v>
      </c>
      <c r="D30" s="38">
        <v>891.2</v>
      </c>
      <c r="E30" s="40">
        <v>107.1</v>
      </c>
      <c r="F30" s="97">
        <f t="shared" si="0"/>
        <v>12.01750448833034</v>
      </c>
    </row>
    <row r="31" spans="1:6" x14ac:dyDescent="0.25">
      <c r="A31" s="84" t="s">
        <v>72</v>
      </c>
      <c r="B31" s="19" t="s">
        <v>60</v>
      </c>
      <c r="C31" s="20" t="s">
        <v>92</v>
      </c>
      <c r="D31" s="38">
        <v>920.7</v>
      </c>
      <c r="E31" s="40">
        <v>36.200000000000003</v>
      </c>
      <c r="F31" s="97">
        <f t="shared" si="0"/>
        <v>3.9317910285652222</v>
      </c>
    </row>
    <row r="32" spans="1:6" x14ac:dyDescent="0.25">
      <c r="A32" s="84" t="s">
        <v>197</v>
      </c>
      <c r="B32" s="19" t="s">
        <v>60</v>
      </c>
      <c r="C32" s="20" t="s">
        <v>196</v>
      </c>
      <c r="D32" s="38">
        <v>692.3</v>
      </c>
      <c r="E32" s="40">
        <v>101.7</v>
      </c>
      <c r="F32" s="97">
        <f t="shared" si="0"/>
        <v>14.690163224035825</v>
      </c>
    </row>
    <row r="33" spans="1:6" ht="23.25" x14ac:dyDescent="0.25">
      <c r="A33" s="90" t="s">
        <v>222</v>
      </c>
      <c r="B33" s="19" t="s">
        <v>60</v>
      </c>
      <c r="C33" s="20" t="s">
        <v>219</v>
      </c>
      <c r="D33" s="38">
        <f>D34</f>
        <v>0</v>
      </c>
      <c r="E33" s="38">
        <f>E34</f>
        <v>0</v>
      </c>
      <c r="F33" s="97"/>
    </row>
    <row r="34" spans="1:6" ht="34.5" x14ac:dyDescent="0.25">
      <c r="A34" s="90" t="s">
        <v>223</v>
      </c>
      <c r="B34" s="19" t="s">
        <v>60</v>
      </c>
      <c r="C34" s="20" t="s">
        <v>220</v>
      </c>
      <c r="D34" s="38">
        <f>D35</f>
        <v>0</v>
      </c>
      <c r="E34" s="38">
        <f>E35</f>
        <v>0</v>
      </c>
      <c r="F34" s="97"/>
    </row>
    <row r="35" spans="1:6" ht="34.5" x14ac:dyDescent="0.25">
      <c r="A35" s="90" t="s">
        <v>224</v>
      </c>
      <c r="B35" s="19" t="s">
        <v>60</v>
      </c>
      <c r="C35" s="20" t="s">
        <v>221</v>
      </c>
      <c r="D35" s="38">
        <v>0</v>
      </c>
      <c r="E35" s="40">
        <v>0</v>
      </c>
      <c r="F35" s="97"/>
    </row>
    <row r="36" spans="1:6" x14ac:dyDescent="0.25">
      <c r="A36" s="84" t="s">
        <v>73</v>
      </c>
      <c r="B36" s="19" t="s">
        <v>60</v>
      </c>
      <c r="C36" s="20" t="s">
        <v>93</v>
      </c>
      <c r="D36" s="38">
        <f>D37</f>
        <v>0.2</v>
      </c>
      <c r="E36" s="38">
        <f>E37</f>
        <v>0.2</v>
      </c>
      <c r="F36" s="97">
        <f t="shared" si="0"/>
        <v>100</v>
      </c>
    </row>
    <row r="37" spans="1:6" x14ac:dyDescent="0.25">
      <c r="A37" s="84" t="s">
        <v>74</v>
      </c>
      <c r="B37" s="19" t="s">
        <v>60</v>
      </c>
      <c r="C37" s="20" t="s">
        <v>94</v>
      </c>
      <c r="D37" s="38">
        <f>D38</f>
        <v>0.2</v>
      </c>
      <c r="E37" s="38">
        <f>E38</f>
        <v>0.2</v>
      </c>
      <c r="F37" s="97">
        <f t="shared" si="0"/>
        <v>100</v>
      </c>
    </row>
    <row r="38" spans="1:6" x14ac:dyDescent="0.25">
      <c r="A38" s="84" t="s">
        <v>75</v>
      </c>
      <c r="B38" s="19" t="s">
        <v>60</v>
      </c>
      <c r="C38" s="20" t="s">
        <v>95</v>
      </c>
      <c r="D38" s="38">
        <v>0.2</v>
      </c>
      <c r="E38" s="40">
        <v>0.2</v>
      </c>
      <c r="F38" s="97">
        <f t="shared" si="0"/>
        <v>100</v>
      </c>
    </row>
    <row r="39" spans="1:6" ht="23.25" x14ac:dyDescent="0.25">
      <c r="A39" s="98" t="s">
        <v>231</v>
      </c>
      <c r="B39" s="99" t="s">
        <v>60</v>
      </c>
      <c r="C39" s="100" t="s">
        <v>232</v>
      </c>
      <c r="D39" s="43">
        <f>D40</f>
        <v>250</v>
      </c>
      <c r="E39" s="43">
        <f>E40</f>
        <v>0</v>
      </c>
      <c r="F39" s="97">
        <f t="shared" si="0"/>
        <v>0</v>
      </c>
    </row>
    <row r="40" spans="1:6" x14ac:dyDescent="0.25">
      <c r="A40" s="101" t="s">
        <v>73</v>
      </c>
      <c r="B40" s="102" t="s">
        <v>60</v>
      </c>
      <c r="C40" s="103" t="s">
        <v>233</v>
      </c>
      <c r="D40" s="43">
        <f>D41</f>
        <v>250</v>
      </c>
      <c r="E40" s="43">
        <f>E41</f>
        <v>0</v>
      </c>
      <c r="F40" s="97">
        <f t="shared" si="0"/>
        <v>0</v>
      </c>
    </row>
    <row r="41" spans="1:6" x14ac:dyDescent="0.25">
      <c r="A41" s="101" t="s">
        <v>234</v>
      </c>
      <c r="B41" s="102" t="s">
        <v>60</v>
      </c>
      <c r="C41" s="103" t="s">
        <v>235</v>
      </c>
      <c r="D41" s="43">
        <v>250</v>
      </c>
      <c r="E41" s="44">
        <v>0</v>
      </c>
      <c r="F41" s="97">
        <f t="shared" si="0"/>
        <v>0</v>
      </c>
    </row>
    <row r="42" spans="1:6" x14ac:dyDescent="0.25">
      <c r="A42" s="83" t="s">
        <v>96</v>
      </c>
      <c r="B42" s="17" t="s">
        <v>60</v>
      </c>
      <c r="C42" s="18" t="s">
        <v>97</v>
      </c>
      <c r="D42" s="39">
        <f>D43</f>
        <v>60</v>
      </c>
      <c r="E42" s="39">
        <f>E43</f>
        <v>0</v>
      </c>
      <c r="F42" s="97">
        <f t="shared" si="0"/>
        <v>0</v>
      </c>
    </row>
    <row r="43" spans="1:6" x14ac:dyDescent="0.25">
      <c r="A43" s="84" t="s">
        <v>73</v>
      </c>
      <c r="B43" s="19" t="s">
        <v>60</v>
      </c>
      <c r="C43" s="20" t="s">
        <v>98</v>
      </c>
      <c r="D43" s="38">
        <f>D44</f>
        <v>60</v>
      </c>
      <c r="E43" s="38">
        <f>E44</f>
        <v>0</v>
      </c>
      <c r="F43" s="97">
        <f t="shared" si="0"/>
        <v>0</v>
      </c>
    </row>
    <row r="44" spans="1:6" x14ac:dyDescent="0.25">
      <c r="A44" s="84" t="s">
        <v>76</v>
      </c>
      <c r="B44" s="19" t="s">
        <v>60</v>
      </c>
      <c r="C44" s="20" t="s">
        <v>99</v>
      </c>
      <c r="D44" s="38">
        <v>60</v>
      </c>
      <c r="E44" s="40">
        <v>0</v>
      </c>
      <c r="F44" s="97">
        <f t="shared" si="0"/>
        <v>0</v>
      </c>
    </row>
    <row r="45" spans="1:6" ht="22.5" x14ac:dyDescent="0.25">
      <c r="A45" s="83" t="s">
        <v>100</v>
      </c>
      <c r="B45" s="17" t="s">
        <v>60</v>
      </c>
      <c r="C45" s="18" t="s">
        <v>101</v>
      </c>
      <c r="D45" s="39">
        <f t="shared" ref="D45:E47" si="1">D46</f>
        <v>264</v>
      </c>
      <c r="E45" s="39">
        <f t="shared" si="1"/>
        <v>0</v>
      </c>
      <c r="F45" s="97">
        <f t="shared" si="0"/>
        <v>0</v>
      </c>
    </row>
    <row r="46" spans="1:6" ht="27.75" customHeight="1" x14ac:dyDescent="0.25">
      <c r="A46" s="84" t="s">
        <v>69</v>
      </c>
      <c r="B46" s="19" t="s">
        <v>60</v>
      </c>
      <c r="C46" s="20" t="s">
        <v>102</v>
      </c>
      <c r="D46" s="38">
        <f t="shared" si="1"/>
        <v>264</v>
      </c>
      <c r="E46" s="38">
        <f t="shared" si="1"/>
        <v>0</v>
      </c>
      <c r="F46" s="97">
        <f t="shared" si="0"/>
        <v>0</v>
      </c>
    </row>
    <row r="47" spans="1:6" ht="33.75" x14ac:dyDescent="0.25">
      <c r="A47" s="84" t="s">
        <v>70</v>
      </c>
      <c r="B47" s="19" t="s">
        <v>60</v>
      </c>
      <c r="C47" s="20" t="s">
        <v>103</v>
      </c>
      <c r="D47" s="38">
        <f t="shared" si="1"/>
        <v>264</v>
      </c>
      <c r="E47" s="38">
        <f t="shared" si="1"/>
        <v>0</v>
      </c>
      <c r="F47" s="97">
        <f t="shared" si="0"/>
        <v>0</v>
      </c>
    </row>
    <row r="48" spans="1:6" x14ac:dyDescent="0.25">
      <c r="A48" s="84" t="s">
        <v>72</v>
      </c>
      <c r="B48" s="19" t="s">
        <v>60</v>
      </c>
      <c r="C48" s="20" t="s">
        <v>104</v>
      </c>
      <c r="D48" s="38">
        <v>264</v>
      </c>
      <c r="E48" s="40">
        <v>0</v>
      </c>
      <c r="F48" s="97">
        <f t="shared" si="0"/>
        <v>0</v>
      </c>
    </row>
    <row r="49" spans="1:6" ht="33.75" x14ac:dyDescent="0.25">
      <c r="A49" s="83" t="s">
        <v>105</v>
      </c>
      <c r="B49" s="17" t="s">
        <v>60</v>
      </c>
      <c r="C49" s="18" t="s">
        <v>106</v>
      </c>
      <c r="D49" s="39">
        <f>D50</f>
        <v>91.5</v>
      </c>
      <c r="E49" s="39">
        <f t="shared" ref="E49:F49" si="2">E50</f>
        <v>0</v>
      </c>
      <c r="F49" s="39">
        <f t="shared" si="2"/>
        <v>0</v>
      </c>
    </row>
    <row r="50" spans="1:6" ht="45" x14ac:dyDescent="0.25">
      <c r="A50" s="83" t="s">
        <v>199</v>
      </c>
      <c r="B50" s="17" t="s">
        <v>60</v>
      </c>
      <c r="C50" s="18" t="s">
        <v>107</v>
      </c>
      <c r="D50" s="39">
        <f t="shared" ref="D50:E52" si="3">D51</f>
        <v>91.5</v>
      </c>
      <c r="E50" s="39">
        <f t="shared" si="3"/>
        <v>0</v>
      </c>
      <c r="F50" s="97">
        <f t="shared" si="0"/>
        <v>0</v>
      </c>
    </row>
    <row r="51" spans="1:6" ht="33.75" x14ac:dyDescent="0.25">
      <c r="A51" s="84" t="s">
        <v>69</v>
      </c>
      <c r="B51" s="19" t="s">
        <v>60</v>
      </c>
      <c r="C51" s="20" t="s">
        <v>108</v>
      </c>
      <c r="D51" s="38">
        <f t="shared" si="3"/>
        <v>91.5</v>
      </c>
      <c r="E51" s="38">
        <f t="shared" si="3"/>
        <v>0</v>
      </c>
      <c r="F51" s="97">
        <f t="shared" si="0"/>
        <v>0</v>
      </c>
    </row>
    <row r="52" spans="1:6" ht="33.75" x14ac:dyDescent="0.25">
      <c r="A52" s="84" t="s">
        <v>70</v>
      </c>
      <c r="B52" s="19" t="s">
        <v>60</v>
      </c>
      <c r="C52" s="20" t="s">
        <v>109</v>
      </c>
      <c r="D52" s="38">
        <f t="shared" si="3"/>
        <v>91.5</v>
      </c>
      <c r="E52" s="38">
        <f t="shared" si="3"/>
        <v>0</v>
      </c>
      <c r="F52" s="97">
        <f t="shared" si="0"/>
        <v>0</v>
      </c>
    </row>
    <row r="53" spans="1:6" x14ac:dyDescent="0.25">
      <c r="A53" s="84" t="s">
        <v>72</v>
      </c>
      <c r="B53" s="19" t="s">
        <v>60</v>
      </c>
      <c r="C53" s="20" t="s">
        <v>110</v>
      </c>
      <c r="D53" s="38">
        <v>91.5</v>
      </c>
      <c r="E53" s="40">
        <v>0</v>
      </c>
      <c r="F53" s="97">
        <f t="shared" si="0"/>
        <v>0</v>
      </c>
    </row>
    <row r="54" spans="1:6" x14ac:dyDescent="0.25">
      <c r="A54" s="83" t="s">
        <v>111</v>
      </c>
      <c r="B54" s="17" t="s">
        <v>60</v>
      </c>
      <c r="C54" s="18" t="s">
        <v>112</v>
      </c>
      <c r="D54" s="39">
        <f>D55+D63</f>
        <v>527.4</v>
      </c>
      <c r="E54" s="39">
        <f>E55+E63</f>
        <v>0</v>
      </c>
      <c r="F54" s="39">
        <f>F55+F63</f>
        <v>0</v>
      </c>
    </row>
    <row r="55" spans="1:6" ht="33.75" hidden="1" customHeight="1" outlineLevel="1" x14ac:dyDescent="0.25">
      <c r="A55" s="83" t="s">
        <v>113</v>
      </c>
      <c r="B55" s="17" t="s">
        <v>60</v>
      </c>
      <c r="C55" s="18" t="s">
        <v>114</v>
      </c>
      <c r="D55" s="39">
        <f>D56+D60</f>
        <v>477.4</v>
      </c>
      <c r="E55" s="39">
        <f>E56+E60</f>
        <v>0</v>
      </c>
      <c r="F55" s="97">
        <f t="shared" si="0"/>
        <v>0</v>
      </c>
    </row>
    <row r="56" spans="1:6" ht="33.75" collapsed="1" x14ac:dyDescent="0.25">
      <c r="A56" s="84" t="s">
        <v>69</v>
      </c>
      <c r="B56" s="19" t="s">
        <v>60</v>
      </c>
      <c r="C56" s="20" t="s">
        <v>151</v>
      </c>
      <c r="D56" s="38">
        <f t="shared" ref="D56:E56" si="4">D57</f>
        <v>477.4</v>
      </c>
      <c r="E56" s="38">
        <f t="shared" si="4"/>
        <v>0</v>
      </c>
      <c r="F56" s="97">
        <f t="shared" si="0"/>
        <v>0</v>
      </c>
    </row>
    <row r="57" spans="1:6" ht="33.75" hidden="1" customHeight="1" outlineLevel="1" x14ac:dyDescent="0.25">
      <c r="A57" s="84" t="s">
        <v>70</v>
      </c>
      <c r="B57" s="19" t="s">
        <v>60</v>
      </c>
      <c r="C57" s="20" t="s">
        <v>152</v>
      </c>
      <c r="D57" s="38">
        <f>D59+D58</f>
        <v>477.4</v>
      </c>
      <c r="E57" s="38">
        <f>E59+E58</f>
        <v>0</v>
      </c>
      <c r="F57" s="97">
        <f t="shared" si="0"/>
        <v>0</v>
      </c>
    </row>
    <row r="58" spans="1:6" ht="15" hidden="1" customHeight="1" outlineLevel="1" x14ac:dyDescent="0.25">
      <c r="A58" s="85" t="s">
        <v>185</v>
      </c>
      <c r="B58" s="41" t="s">
        <v>60</v>
      </c>
      <c r="C58" s="42" t="s">
        <v>186</v>
      </c>
      <c r="D58" s="38">
        <v>0</v>
      </c>
      <c r="E58" s="40">
        <v>0</v>
      </c>
      <c r="F58" s="97"/>
    </row>
    <row r="59" spans="1:6" ht="45" hidden="1" customHeight="1" outlineLevel="1" x14ac:dyDescent="0.25">
      <c r="A59" s="84" t="s">
        <v>72</v>
      </c>
      <c r="B59" s="19" t="s">
        <v>60</v>
      </c>
      <c r="C59" s="20" t="s">
        <v>153</v>
      </c>
      <c r="D59" s="38">
        <v>477.4</v>
      </c>
      <c r="E59" s="40">
        <v>0</v>
      </c>
      <c r="F59" s="97">
        <f t="shared" si="0"/>
        <v>0</v>
      </c>
    </row>
    <row r="60" spans="1:6" ht="33.75" collapsed="1" x14ac:dyDescent="0.25">
      <c r="A60" s="85" t="s">
        <v>187</v>
      </c>
      <c r="B60" s="41" t="s">
        <v>60</v>
      </c>
      <c r="C60" s="42" t="s">
        <v>188</v>
      </c>
      <c r="D60" s="43">
        <f>D61</f>
        <v>0</v>
      </c>
      <c r="E60" s="43">
        <f>E61</f>
        <v>0</v>
      </c>
      <c r="F60" s="97"/>
    </row>
    <row r="61" spans="1:6" ht="27" customHeight="1" x14ac:dyDescent="0.25">
      <c r="A61" s="85" t="s">
        <v>189</v>
      </c>
      <c r="B61" s="41" t="s">
        <v>60</v>
      </c>
      <c r="C61" s="42" t="s">
        <v>190</v>
      </c>
      <c r="D61" s="43">
        <f>D62</f>
        <v>0</v>
      </c>
      <c r="E61" s="43">
        <f>E62</f>
        <v>0</v>
      </c>
      <c r="F61" s="97"/>
    </row>
    <row r="62" spans="1:6" ht="45" x14ac:dyDescent="0.25">
      <c r="A62" s="85" t="s">
        <v>191</v>
      </c>
      <c r="B62" s="41" t="s">
        <v>60</v>
      </c>
      <c r="C62" s="42" t="s">
        <v>192</v>
      </c>
      <c r="D62" s="43">
        <v>0</v>
      </c>
      <c r="E62" s="44">
        <v>0</v>
      </c>
      <c r="F62" s="97"/>
    </row>
    <row r="63" spans="1:6" ht="22.5" x14ac:dyDescent="0.25">
      <c r="A63" s="83" t="s">
        <v>115</v>
      </c>
      <c r="B63" s="17" t="s">
        <v>60</v>
      </c>
      <c r="C63" s="18" t="s">
        <v>116</v>
      </c>
      <c r="D63" s="39">
        <f t="shared" ref="D63:E65" si="5">D64</f>
        <v>50</v>
      </c>
      <c r="E63" s="39">
        <f t="shared" si="5"/>
        <v>0</v>
      </c>
      <c r="F63" s="97">
        <f t="shared" si="0"/>
        <v>0</v>
      </c>
    </row>
    <row r="64" spans="1:6" ht="18" customHeight="1" x14ac:dyDescent="0.25">
      <c r="A64" s="84" t="s">
        <v>69</v>
      </c>
      <c r="B64" s="19" t="s">
        <v>60</v>
      </c>
      <c r="C64" s="20" t="s">
        <v>117</v>
      </c>
      <c r="D64" s="38">
        <f t="shared" si="5"/>
        <v>50</v>
      </c>
      <c r="E64" s="38">
        <f t="shared" si="5"/>
        <v>0</v>
      </c>
      <c r="F64" s="97">
        <f t="shared" si="0"/>
        <v>0</v>
      </c>
    </row>
    <row r="65" spans="1:6" s="45" customFormat="1" ht="33.75" x14ac:dyDescent="0.25">
      <c r="A65" s="84" t="s">
        <v>70</v>
      </c>
      <c r="B65" s="19" t="s">
        <v>60</v>
      </c>
      <c r="C65" s="20" t="s">
        <v>118</v>
      </c>
      <c r="D65" s="38">
        <f t="shared" si="5"/>
        <v>50</v>
      </c>
      <c r="E65" s="38">
        <f t="shared" si="5"/>
        <v>0</v>
      </c>
      <c r="F65" s="97">
        <f t="shared" si="0"/>
        <v>0</v>
      </c>
    </row>
    <row r="66" spans="1:6" x14ac:dyDescent="0.25">
      <c r="A66" s="84" t="s">
        <v>72</v>
      </c>
      <c r="B66" s="19" t="s">
        <v>60</v>
      </c>
      <c r="C66" s="20" t="s">
        <v>119</v>
      </c>
      <c r="D66" s="38">
        <v>50</v>
      </c>
      <c r="E66" s="40">
        <v>0</v>
      </c>
      <c r="F66" s="97">
        <f t="shared" si="0"/>
        <v>0</v>
      </c>
    </row>
    <row r="67" spans="1:6" ht="22.5" x14ac:dyDescent="0.25">
      <c r="A67" s="83" t="s">
        <v>120</v>
      </c>
      <c r="B67" s="17" t="s">
        <v>60</v>
      </c>
      <c r="C67" s="18" t="s">
        <v>121</v>
      </c>
      <c r="D67" s="39">
        <f>D68+D72+D76</f>
        <v>8954.2000000000007</v>
      </c>
      <c r="E67" s="39">
        <f t="shared" ref="E67" si="6">E68+E72+E76</f>
        <v>84</v>
      </c>
      <c r="F67" s="97">
        <f t="shared" si="0"/>
        <v>0.93810725692970898</v>
      </c>
    </row>
    <row r="68" spans="1:6" x14ac:dyDescent="0.25">
      <c r="A68" s="86" t="s">
        <v>212</v>
      </c>
      <c r="B68" s="69" t="s">
        <v>60</v>
      </c>
      <c r="C68" s="18" t="s">
        <v>208</v>
      </c>
      <c r="D68" s="39">
        <f>D69</f>
        <v>7488.4</v>
      </c>
      <c r="E68" s="39">
        <f t="shared" ref="E68:E70" si="7">E69</f>
        <v>0</v>
      </c>
      <c r="F68" s="97">
        <f t="shared" si="0"/>
        <v>0</v>
      </c>
    </row>
    <row r="69" spans="1:6" s="45" customFormat="1" ht="15" hidden="1" customHeight="1" outlineLevel="1" x14ac:dyDescent="0.25">
      <c r="A69" s="84" t="s">
        <v>69</v>
      </c>
      <c r="B69" s="68" t="s">
        <v>60</v>
      </c>
      <c r="C69" s="70" t="s">
        <v>209</v>
      </c>
      <c r="D69" s="43">
        <f>D70</f>
        <v>7488.4</v>
      </c>
      <c r="E69" s="43">
        <f t="shared" si="7"/>
        <v>0</v>
      </c>
      <c r="F69" s="97">
        <f t="shared" si="0"/>
        <v>0</v>
      </c>
    </row>
    <row r="70" spans="1:6" ht="33.75" hidden="1" customHeight="1" outlineLevel="1" x14ac:dyDescent="0.25">
      <c r="A70" s="84" t="s">
        <v>70</v>
      </c>
      <c r="B70" s="68" t="s">
        <v>60</v>
      </c>
      <c r="C70" s="70" t="s">
        <v>210</v>
      </c>
      <c r="D70" s="43">
        <f>D71</f>
        <v>7488.4</v>
      </c>
      <c r="E70" s="43">
        <f t="shared" si="7"/>
        <v>0</v>
      </c>
      <c r="F70" s="97">
        <f t="shared" si="0"/>
        <v>0</v>
      </c>
    </row>
    <row r="71" spans="1:6" ht="33.75" hidden="1" customHeight="1" outlineLevel="1" x14ac:dyDescent="0.25">
      <c r="A71" s="84" t="s">
        <v>213</v>
      </c>
      <c r="B71" s="68" t="s">
        <v>60</v>
      </c>
      <c r="C71" s="70" t="s">
        <v>211</v>
      </c>
      <c r="D71" s="43">
        <v>7488.4</v>
      </c>
      <c r="E71" s="43">
        <v>0</v>
      </c>
      <c r="F71" s="97">
        <f t="shared" si="0"/>
        <v>0</v>
      </c>
    </row>
    <row r="72" spans="1:6" ht="15" hidden="1" customHeight="1" outlineLevel="1" x14ac:dyDescent="0.25">
      <c r="A72" s="83" t="s">
        <v>214</v>
      </c>
      <c r="B72" s="69" t="s">
        <v>60</v>
      </c>
      <c r="C72" s="18" t="s">
        <v>215</v>
      </c>
      <c r="D72" s="39">
        <f t="shared" ref="D72:E74" si="8">D73</f>
        <v>0</v>
      </c>
      <c r="E72" s="39">
        <f t="shared" si="8"/>
        <v>0</v>
      </c>
      <c r="F72" s="97" t="e">
        <f t="shared" si="0"/>
        <v>#DIV/0!</v>
      </c>
    </row>
    <row r="73" spans="1:6" ht="33.75" collapsed="1" x14ac:dyDescent="0.25">
      <c r="A73" s="84" t="s">
        <v>69</v>
      </c>
      <c r="B73" s="68" t="s">
        <v>60</v>
      </c>
      <c r="C73" s="20" t="s">
        <v>216</v>
      </c>
      <c r="D73" s="43">
        <f t="shared" si="8"/>
        <v>0</v>
      </c>
      <c r="E73" s="43">
        <f t="shared" si="8"/>
        <v>0</v>
      </c>
      <c r="F73" s="97"/>
    </row>
    <row r="74" spans="1:6" ht="33.75" x14ac:dyDescent="0.25">
      <c r="A74" s="84" t="s">
        <v>70</v>
      </c>
      <c r="B74" s="68" t="s">
        <v>60</v>
      </c>
      <c r="C74" s="20" t="s">
        <v>217</v>
      </c>
      <c r="D74" s="43">
        <f t="shared" si="8"/>
        <v>0</v>
      </c>
      <c r="E74" s="43">
        <f t="shared" si="8"/>
        <v>0</v>
      </c>
      <c r="F74" s="97"/>
    </row>
    <row r="75" spans="1:6" x14ac:dyDescent="0.25">
      <c r="A75" s="84" t="s">
        <v>72</v>
      </c>
      <c r="B75" s="68" t="s">
        <v>60</v>
      </c>
      <c r="C75" s="20" t="s">
        <v>218</v>
      </c>
      <c r="D75" s="43"/>
      <c r="E75" s="43">
        <v>0</v>
      </c>
      <c r="F75" s="97"/>
    </row>
    <row r="76" spans="1:6" x14ac:dyDescent="0.25">
      <c r="A76" s="83" t="s">
        <v>122</v>
      </c>
      <c r="B76" s="17" t="s">
        <v>60</v>
      </c>
      <c r="C76" s="18" t="s">
        <v>123</v>
      </c>
      <c r="D76" s="39">
        <f>D77+D82</f>
        <v>1465.8000000000002</v>
      </c>
      <c r="E76" s="39">
        <f>E77+E82</f>
        <v>84</v>
      </c>
      <c r="F76" s="97">
        <f t="shared" si="0"/>
        <v>5.7306590257879648</v>
      </c>
    </row>
    <row r="77" spans="1:6" ht="33.75" x14ac:dyDescent="0.25">
      <c r="A77" s="84" t="s">
        <v>69</v>
      </c>
      <c r="B77" s="19" t="s">
        <v>60</v>
      </c>
      <c r="C77" s="20" t="s">
        <v>124</v>
      </c>
      <c r="D77" s="38">
        <f t="shared" ref="D77:E77" si="9">D78</f>
        <v>950.6</v>
      </c>
      <c r="E77" s="38">
        <f t="shared" si="9"/>
        <v>84</v>
      </c>
      <c r="F77" s="97">
        <f t="shared" si="0"/>
        <v>8.836524300441825</v>
      </c>
    </row>
    <row r="78" spans="1:6" ht="33.75" x14ac:dyDescent="0.25">
      <c r="A78" s="84" t="s">
        <v>70</v>
      </c>
      <c r="B78" s="19" t="s">
        <v>60</v>
      </c>
      <c r="C78" s="20" t="s">
        <v>125</v>
      </c>
      <c r="D78" s="38">
        <f>D79+D80+D81</f>
        <v>950.6</v>
      </c>
      <c r="E78" s="38">
        <f>E80+E81</f>
        <v>84</v>
      </c>
      <c r="F78" s="97">
        <f t="shared" si="0"/>
        <v>8.836524300441825</v>
      </c>
    </row>
    <row r="79" spans="1:6" ht="33.75" outlineLevel="1" x14ac:dyDescent="0.25">
      <c r="A79" s="84" t="s">
        <v>213</v>
      </c>
      <c r="B79" s="19"/>
      <c r="C79" s="20" t="s">
        <v>225</v>
      </c>
      <c r="D79" s="38">
        <v>15</v>
      </c>
      <c r="E79" s="38">
        <v>15</v>
      </c>
      <c r="F79" s="97">
        <f t="shared" ref="F79:F88" si="10">E79/D79*100</f>
        <v>100</v>
      </c>
    </row>
    <row r="80" spans="1:6" outlineLevel="1" x14ac:dyDescent="0.25">
      <c r="A80" s="84" t="s">
        <v>72</v>
      </c>
      <c r="B80" s="19" t="s">
        <v>60</v>
      </c>
      <c r="C80" s="20" t="s">
        <v>126</v>
      </c>
      <c r="D80" s="38">
        <v>741</v>
      </c>
      <c r="E80" s="40">
        <v>52</v>
      </c>
      <c r="F80" s="97">
        <f t="shared" si="10"/>
        <v>7.0175438596491224</v>
      </c>
    </row>
    <row r="81" spans="1:6" outlineLevel="1" x14ac:dyDescent="0.25">
      <c r="A81" s="84" t="s">
        <v>197</v>
      </c>
      <c r="B81" s="19" t="s">
        <v>60</v>
      </c>
      <c r="C81" s="20" t="s">
        <v>198</v>
      </c>
      <c r="D81" s="43">
        <v>194.6</v>
      </c>
      <c r="E81" s="44">
        <v>32</v>
      </c>
      <c r="F81" s="97">
        <f t="shared" si="10"/>
        <v>16.44398766700925</v>
      </c>
    </row>
    <row r="82" spans="1:6" ht="33.75" x14ac:dyDescent="0.25">
      <c r="A82" s="85" t="s">
        <v>187</v>
      </c>
      <c r="B82" s="41" t="s">
        <v>60</v>
      </c>
      <c r="C82" s="42" t="s">
        <v>193</v>
      </c>
      <c r="D82" s="43">
        <f>D83</f>
        <v>515.20000000000005</v>
      </c>
      <c r="E82" s="43">
        <f>E83</f>
        <v>0</v>
      </c>
      <c r="F82" s="97">
        <f t="shared" si="10"/>
        <v>0</v>
      </c>
    </row>
    <row r="83" spans="1:6" x14ac:dyDescent="0.25">
      <c r="A83" s="85" t="s">
        <v>189</v>
      </c>
      <c r="B83" s="41" t="s">
        <v>60</v>
      </c>
      <c r="C83" s="42" t="s">
        <v>194</v>
      </c>
      <c r="D83" s="43">
        <f>D84</f>
        <v>515.20000000000005</v>
      </c>
      <c r="E83" s="43">
        <f>E84</f>
        <v>0</v>
      </c>
      <c r="F83" s="97">
        <f t="shared" si="10"/>
        <v>0</v>
      </c>
    </row>
    <row r="84" spans="1:6" ht="45" x14ac:dyDescent="0.25">
      <c r="A84" s="85" t="s">
        <v>191</v>
      </c>
      <c r="B84" s="41" t="s">
        <v>60</v>
      </c>
      <c r="C84" s="42" t="s">
        <v>195</v>
      </c>
      <c r="D84" s="43">
        <v>515.20000000000005</v>
      </c>
      <c r="E84" s="44">
        <v>0</v>
      </c>
      <c r="F84" s="97">
        <f t="shared" si="10"/>
        <v>0</v>
      </c>
    </row>
    <row r="85" spans="1:6" ht="45" x14ac:dyDescent="0.25">
      <c r="A85" s="83" t="s">
        <v>127</v>
      </c>
      <c r="B85" s="17" t="s">
        <v>60</v>
      </c>
      <c r="C85" s="18" t="s">
        <v>128</v>
      </c>
      <c r="D85" s="39">
        <f>D86</f>
        <v>605.5</v>
      </c>
      <c r="E85" s="39">
        <f t="shared" ref="E85:F85" si="11">E86</f>
        <v>505.9</v>
      </c>
      <c r="F85" s="39">
        <f t="shared" si="11"/>
        <v>83.550784475639958</v>
      </c>
    </row>
    <row r="86" spans="1:6" ht="14.45" hidden="1" customHeight="1" x14ac:dyDescent="0.25">
      <c r="A86" s="83" t="s">
        <v>130</v>
      </c>
      <c r="B86" s="17" t="s">
        <v>60</v>
      </c>
      <c r="C86" s="18" t="s">
        <v>131</v>
      </c>
      <c r="D86" s="39">
        <f>D87</f>
        <v>605.5</v>
      </c>
      <c r="E86" s="39">
        <f>E87</f>
        <v>505.9</v>
      </c>
      <c r="F86" s="97">
        <f t="shared" si="10"/>
        <v>83.550784475639958</v>
      </c>
    </row>
    <row r="87" spans="1:6" x14ac:dyDescent="0.25">
      <c r="A87" s="84" t="s">
        <v>129</v>
      </c>
      <c r="B87" s="19" t="s">
        <v>60</v>
      </c>
      <c r="C87" s="20" t="s">
        <v>132</v>
      </c>
      <c r="D87" s="38">
        <f>D88</f>
        <v>605.5</v>
      </c>
      <c r="E87" s="38">
        <f>E88</f>
        <v>505.9</v>
      </c>
      <c r="F87" s="97">
        <f t="shared" si="10"/>
        <v>83.550784475639958</v>
      </c>
    </row>
    <row r="88" spans="1:6" ht="15.75" thickBot="1" x14ac:dyDescent="0.3">
      <c r="A88" s="84" t="s">
        <v>52</v>
      </c>
      <c r="B88" s="19" t="s">
        <v>60</v>
      </c>
      <c r="C88" s="20" t="s">
        <v>133</v>
      </c>
      <c r="D88" s="38">
        <v>605.5</v>
      </c>
      <c r="E88" s="40">
        <v>505.9</v>
      </c>
      <c r="F88" s="97">
        <f t="shared" si="10"/>
        <v>83.550784475639958</v>
      </c>
    </row>
    <row r="89" spans="1:6" ht="15.75" thickBot="1" x14ac:dyDescent="0.3">
      <c r="A89" s="87"/>
      <c r="B89" s="21"/>
      <c r="C89" s="22"/>
      <c r="D89" s="34"/>
      <c r="E89" s="35"/>
      <c r="F89" s="35"/>
    </row>
    <row r="90" spans="1:6" ht="23.25" thickBot="1" x14ac:dyDescent="0.3">
      <c r="A90" s="88" t="s">
        <v>134</v>
      </c>
      <c r="B90" s="23" t="s">
        <v>135</v>
      </c>
      <c r="C90" s="24" t="s">
        <v>61</v>
      </c>
      <c r="D90" s="36">
        <f>[1]Доходы!D19-[1]Расходы!D13</f>
        <v>-391.5</v>
      </c>
      <c r="E90" s="36">
        <f>[1]Доходы!E19-[1]Расходы!E13</f>
        <v>320.20000000000005</v>
      </c>
      <c r="F90" s="37" t="s">
        <v>136</v>
      </c>
    </row>
  </sheetData>
  <mergeCells count="7">
    <mergeCell ref="E4:E9"/>
    <mergeCell ref="F4:F10"/>
    <mergeCell ref="C4:C9"/>
    <mergeCell ref="A2:D2"/>
    <mergeCell ref="A4:A11"/>
    <mergeCell ref="B4:B11"/>
    <mergeCell ref="D4:D11"/>
  </mergeCells>
  <pageMargins left="0.70866141732283472" right="0.70866141732283472" top="0.27559055118110237" bottom="0.27559055118110237" header="0.31496062992125984" footer="0.31496062992125984"/>
  <pageSetup paperSize="9" scale="85" orientation="portrait" r:id="rId1"/>
  <rowBreaks count="1" manualBreakCount="1">
    <brk id="43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Доходы!Заголовки_для_печати</vt:lpstr>
      <vt:lpstr>Расходы!Заголовки_для_печати</vt:lpstr>
      <vt:lpstr>Расходы!Область_печати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О.В.</dc:creator>
  <cp:lastModifiedBy>MSU-GLAVA</cp:lastModifiedBy>
  <cp:lastPrinted>2022-10-05T09:03:19Z</cp:lastPrinted>
  <dcterms:created xsi:type="dcterms:W3CDTF">2018-10-05T09:38:38Z</dcterms:created>
  <dcterms:modified xsi:type="dcterms:W3CDTF">2024-06-07T05:32:38Z</dcterms:modified>
</cp:coreProperties>
</file>