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SU-GLAVA\Desktop\Совет депутатов 6 созыва\19 заседание VI созыв от 00.12.24\Решение № 88 от 23.12.24. О бюджете на 2025-2027\"/>
    </mc:Choice>
  </mc:AlternateContent>
  <bookViews>
    <workbookView xWindow="-120" yWindow="-120" windowWidth="23250" windowHeight="13170" tabRatio="635" activeTab="6"/>
  </bookViews>
  <sheets>
    <sheet name="1-источники" sheetId="5" r:id="rId1"/>
    <sheet name="2-доходы" sheetId="7" r:id="rId2"/>
    <sheet name="3- разделы" sheetId="4" r:id="rId3"/>
    <sheet name="4-ведомств" sheetId="2" r:id="rId4"/>
    <sheet name="5- ЦСР.ВР.РП." sheetId="9" r:id="rId5"/>
    <sheet name="6-мбт" sheetId="11" r:id="rId6"/>
    <sheet name="9- внутрен заимств" sheetId="14" r:id="rId7"/>
    <sheet name="10-инвест юр.лицам" sheetId="15" r:id="rId8"/>
  </sheets>
  <definedNames>
    <definedName name="_xlnm._FilterDatabase" localSheetId="3" hidden="1">'4-ведомств'!$A$10:$H$115</definedName>
    <definedName name="_xlnm.Print_Titles" localSheetId="1">'2-доходы'!$8:$9</definedName>
    <definedName name="_xlnm.Print_Titles" localSheetId="3">'4-ведомств'!$12:$12</definedName>
    <definedName name="_xlnm.Print_Titles" localSheetId="4">'5- ЦСР.ВР.РП.'!$9:$9</definedName>
    <definedName name="_xlnm.Print_Area" localSheetId="1">'2-доходы'!$A$1:$M$60</definedName>
    <definedName name="_xlnm.Print_Area" localSheetId="2">'3- разделы'!$A$1:$F$30</definedName>
    <definedName name="_xlnm.Print_Area" localSheetId="3">'4-ведомств'!$A$1:$I$126</definedName>
    <definedName name="_xlnm.Print_Area" localSheetId="4">'5- ЦСР.ВР.РП.'!$A$1:$H$142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4" i="11" l="1"/>
  <c r="E14" i="11"/>
  <c r="C14" i="11"/>
  <c r="D13" i="11"/>
  <c r="E13" i="11"/>
  <c r="C13" i="11"/>
  <c r="G140" i="9"/>
  <c r="G139" i="9" s="1"/>
  <c r="G138" i="9" s="1"/>
  <c r="G137" i="9" s="1"/>
  <c r="G136" i="9" s="1"/>
  <c r="H140" i="9"/>
  <c r="H139" i="9" s="1"/>
  <c r="H138" i="9" s="1"/>
  <c r="H137" i="9" s="1"/>
  <c r="H136" i="9" s="1"/>
  <c r="F140" i="9"/>
  <c r="G135" i="9"/>
  <c r="G134" i="9" s="1"/>
  <c r="G133" i="9" s="1"/>
  <c r="G132" i="9" s="1"/>
  <c r="G131" i="9" s="1"/>
  <c r="H135" i="9"/>
  <c r="H134" i="9" s="1"/>
  <c r="H133" i="9" s="1"/>
  <c r="H132" i="9" s="1"/>
  <c r="H131" i="9" s="1"/>
  <c r="F135" i="9"/>
  <c r="F134" i="9" s="1"/>
  <c r="I121" i="2"/>
  <c r="I120" i="2" s="1"/>
  <c r="H121" i="2"/>
  <c r="H120" i="2" s="1"/>
  <c r="G121" i="2"/>
  <c r="G120" i="2" s="1"/>
  <c r="I118" i="2"/>
  <c r="I117" i="2" s="1"/>
  <c r="H118" i="2"/>
  <c r="H117" i="2" s="1"/>
  <c r="G118" i="2"/>
  <c r="G117" i="2" s="1"/>
  <c r="E15" i="11" l="1"/>
  <c r="C15" i="11"/>
  <c r="D15" i="11"/>
  <c r="H116" i="2"/>
  <c r="H115" i="2" s="1"/>
  <c r="H114" i="2" s="1"/>
  <c r="H113" i="2" s="1"/>
  <c r="I116" i="2"/>
  <c r="I115" i="2" s="1"/>
  <c r="I114" i="2" s="1"/>
  <c r="I113" i="2" s="1"/>
  <c r="F139" i="9"/>
  <c r="F133" i="9"/>
  <c r="G116" i="2"/>
  <c r="G115" i="2" s="1"/>
  <c r="G114" i="2" s="1"/>
  <c r="G113" i="2" s="1"/>
  <c r="L54" i="7"/>
  <c r="M54" i="7"/>
  <c r="K54" i="7"/>
  <c r="F132" i="9" l="1"/>
  <c r="F138" i="9"/>
  <c r="G73" i="9"/>
  <c r="G72" i="9" s="1"/>
  <c r="G71" i="9" s="1"/>
  <c r="G70" i="9" s="1"/>
  <c r="G69" i="9" s="1"/>
  <c r="H73" i="9"/>
  <c r="H72" i="9" s="1"/>
  <c r="H71" i="9" s="1"/>
  <c r="H70" i="9" s="1"/>
  <c r="H69" i="9" s="1"/>
  <c r="F73" i="9"/>
  <c r="F131" i="9" l="1"/>
  <c r="F72" i="9"/>
  <c r="F137" i="9"/>
  <c r="H50" i="2"/>
  <c r="H49" i="2" s="1"/>
  <c r="I50" i="2"/>
  <c r="I49" i="2" s="1"/>
  <c r="G50" i="2"/>
  <c r="G49" i="2" s="1"/>
  <c r="F136" i="9" l="1"/>
  <c r="F71" i="9"/>
  <c r="F70" i="9" l="1"/>
  <c r="G121" i="9"/>
  <c r="G120" i="9" s="1"/>
  <c r="G119" i="9" s="1"/>
  <c r="G118" i="9" s="1"/>
  <c r="H121" i="9"/>
  <c r="H120" i="9" s="1"/>
  <c r="H119" i="9" s="1"/>
  <c r="H118" i="9" s="1"/>
  <c r="F121" i="9"/>
  <c r="H30" i="2"/>
  <c r="I30" i="2"/>
  <c r="G30" i="2"/>
  <c r="F120" i="9" l="1"/>
  <c r="F69" i="9"/>
  <c r="G125" i="9"/>
  <c r="H125" i="9"/>
  <c r="F125" i="9"/>
  <c r="F119" i="9" l="1"/>
  <c r="M23" i="7"/>
  <c r="L23" i="7"/>
  <c r="K23" i="7"/>
  <c r="M21" i="7"/>
  <c r="L21" i="7"/>
  <c r="K21" i="7"/>
  <c r="M19" i="7"/>
  <c r="L19" i="7"/>
  <c r="K19" i="7"/>
  <c r="M17" i="7"/>
  <c r="L17" i="7"/>
  <c r="K17" i="7"/>
  <c r="F118" i="9" l="1"/>
  <c r="L16" i="7"/>
  <c r="L15" i="7" s="1"/>
  <c r="K16" i="7"/>
  <c r="K15" i="7" s="1"/>
  <c r="M16" i="7"/>
  <c r="M15" i="7" s="1"/>
  <c r="L42" i="7" l="1"/>
  <c r="M42" i="7"/>
  <c r="K42" i="7"/>
  <c r="G41" i="9" l="1"/>
  <c r="G40" i="9" s="1"/>
  <c r="G39" i="9" s="1"/>
  <c r="G38" i="9" s="1"/>
  <c r="H41" i="9"/>
  <c r="H40" i="9" s="1"/>
  <c r="H39" i="9" s="1"/>
  <c r="H38" i="9" s="1"/>
  <c r="F41" i="9"/>
  <c r="F40" i="9" l="1"/>
  <c r="H111" i="2"/>
  <c r="H110" i="2" s="1"/>
  <c r="G51" i="9" s="1"/>
  <c r="G50" i="9" s="1"/>
  <c r="G49" i="9" s="1"/>
  <c r="G48" i="9" s="1"/>
  <c r="G47" i="9" s="1"/>
  <c r="I111" i="2"/>
  <c r="I110" i="2" s="1"/>
  <c r="H51" i="9" s="1"/>
  <c r="H50" i="9" s="1"/>
  <c r="H49" i="9" s="1"/>
  <c r="H48" i="9" s="1"/>
  <c r="H47" i="9" s="1"/>
  <c r="G111" i="2"/>
  <c r="G110" i="2" s="1"/>
  <c r="F51" i="9" s="1"/>
  <c r="H105" i="2"/>
  <c r="I105" i="2"/>
  <c r="G105" i="2"/>
  <c r="F50" i="9" l="1"/>
  <c r="F39" i="9"/>
  <c r="G22" i="9"/>
  <c r="H22" i="9"/>
  <c r="F38" i="9" l="1"/>
  <c r="F49" i="9"/>
  <c r="G25" i="9"/>
  <c r="G24" i="9" s="1"/>
  <c r="G23" i="9" s="1"/>
  <c r="H25" i="9"/>
  <c r="H24" i="9" s="1"/>
  <c r="H23" i="9" s="1"/>
  <c r="F26" i="9"/>
  <c r="F22" i="9"/>
  <c r="H76" i="2"/>
  <c r="I76" i="2"/>
  <c r="H78" i="2"/>
  <c r="G76" i="2"/>
  <c r="F25" i="9" l="1"/>
  <c r="F48" i="9"/>
  <c r="H75" i="2"/>
  <c r="F47" i="9" l="1"/>
  <c r="F24" i="9"/>
  <c r="G89" i="9"/>
  <c r="G88" i="9" s="1"/>
  <c r="G87" i="9" s="1"/>
  <c r="G86" i="9" s="1"/>
  <c r="G85" i="9" s="1"/>
  <c r="H89" i="9"/>
  <c r="H88" i="9" s="1"/>
  <c r="H87" i="9" s="1"/>
  <c r="H86" i="9" s="1"/>
  <c r="H85" i="9" s="1"/>
  <c r="F89" i="9"/>
  <c r="H63" i="2"/>
  <c r="H62" i="2" s="1"/>
  <c r="I63" i="2"/>
  <c r="I62" i="2" s="1"/>
  <c r="G63" i="2"/>
  <c r="G62" i="2" s="1"/>
  <c r="F88" i="9" l="1"/>
  <c r="F23" i="9"/>
  <c r="L41" i="7"/>
  <c r="L40" i="7" s="1"/>
  <c r="M41" i="7"/>
  <c r="M40" i="7" s="1"/>
  <c r="K41" i="7"/>
  <c r="K40" i="7" s="1"/>
  <c r="F87" i="9" l="1"/>
  <c r="G108" i="9"/>
  <c r="G107" i="9" s="1"/>
  <c r="G106" i="9" s="1"/>
  <c r="G105" i="9" s="1"/>
  <c r="G104" i="9" s="1"/>
  <c r="H108" i="9"/>
  <c r="H107" i="9" s="1"/>
  <c r="H106" i="9" s="1"/>
  <c r="H105" i="9" s="1"/>
  <c r="H104" i="9" s="1"/>
  <c r="F86" i="9" l="1"/>
  <c r="F108" i="9"/>
  <c r="H38" i="2"/>
  <c r="H37" i="2" s="1"/>
  <c r="H36" i="2" s="1"/>
  <c r="H35" i="2" s="1"/>
  <c r="H34" i="2" s="1"/>
  <c r="E16" i="4" s="1"/>
  <c r="I38" i="2"/>
  <c r="I37" i="2" s="1"/>
  <c r="I36" i="2" s="1"/>
  <c r="I35" i="2" s="1"/>
  <c r="I34" i="2" s="1"/>
  <c r="F16" i="4" s="1"/>
  <c r="G38" i="2"/>
  <c r="G37" i="2" s="1"/>
  <c r="G36" i="2" s="1"/>
  <c r="G35" i="2" s="1"/>
  <c r="G34" i="2" s="1"/>
  <c r="D16" i="4" s="1"/>
  <c r="F85" i="9" l="1"/>
  <c r="F107" i="9"/>
  <c r="M29" i="7"/>
  <c r="L29" i="7"/>
  <c r="K29" i="7"/>
  <c r="F106" i="9" l="1"/>
  <c r="G21" i="9"/>
  <c r="G20" i="9" s="1"/>
  <c r="G19" i="9" s="1"/>
  <c r="G18" i="9" s="1"/>
  <c r="H21" i="9"/>
  <c r="H20" i="9" s="1"/>
  <c r="H19" i="9" s="1"/>
  <c r="H18" i="9" s="1"/>
  <c r="G94" i="9"/>
  <c r="G93" i="9" s="1"/>
  <c r="G92" i="9" s="1"/>
  <c r="G91" i="9" s="1"/>
  <c r="G90" i="9" s="1"/>
  <c r="H94" i="9"/>
  <c r="H93" i="9" s="1"/>
  <c r="H92" i="9" s="1"/>
  <c r="H91" i="9" s="1"/>
  <c r="H90" i="9" s="1"/>
  <c r="F94" i="9"/>
  <c r="H66" i="2"/>
  <c r="H65" i="2" s="1"/>
  <c r="I66" i="2"/>
  <c r="I65" i="2" s="1"/>
  <c r="G66" i="2"/>
  <c r="G65" i="2" s="1"/>
  <c r="L50" i="7"/>
  <c r="L49" i="7" s="1"/>
  <c r="M50" i="7"/>
  <c r="M49" i="7" s="1"/>
  <c r="K50" i="7"/>
  <c r="K49" i="7" s="1"/>
  <c r="H28" i="2"/>
  <c r="I28" i="2"/>
  <c r="H141" i="9"/>
  <c r="G141" i="9"/>
  <c r="F29" i="4"/>
  <c r="E29" i="4"/>
  <c r="G130" i="9"/>
  <c r="G129" i="9" s="1"/>
  <c r="G128" i="9" s="1"/>
  <c r="G127" i="9" s="1"/>
  <c r="G126" i="9" s="1"/>
  <c r="H130" i="9"/>
  <c r="H129" i="9" s="1"/>
  <c r="H128" i="9" s="1"/>
  <c r="H127" i="9" s="1"/>
  <c r="H126" i="9" s="1"/>
  <c r="F130" i="9"/>
  <c r="G124" i="9"/>
  <c r="G123" i="9" s="1"/>
  <c r="G122" i="9" s="1"/>
  <c r="H124" i="9"/>
  <c r="H123" i="9" s="1"/>
  <c r="H122" i="9" s="1"/>
  <c r="F124" i="9"/>
  <c r="G117" i="9"/>
  <c r="G116" i="9" s="1"/>
  <c r="G115" i="9" s="1"/>
  <c r="G114" i="9" s="1"/>
  <c r="H117" i="9"/>
  <c r="H116" i="9" s="1"/>
  <c r="H115" i="9" s="1"/>
  <c r="H114" i="9" s="1"/>
  <c r="F117" i="9"/>
  <c r="G113" i="9"/>
  <c r="G112" i="9" s="1"/>
  <c r="G111" i="9" s="1"/>
  <c r="G110" i="9" s="1"/>
  <c r="H113" i="9"/>
  <c r="H112" i="9" s="1"/>
  <c r="H111" i="9" s="1"/>
  <c r="H110" i="9" s="1"/>
  <c r="F113" i="9"/>
  <c r="G101" i="9"/>
  <c r="G100" i="9" s="1"/>
  <c r="G99" i="9" s="1"/>
  <c r="G98" i="9" s="1"/>
  <c r="G97" i="9" s="1"/>
  <c r="G96" i="9" s="1"/>
  <c r="G95" i="9" s="1"/>
  <c r="H101" i="9"/>
  <c r="H100" i="9" s="1"/>
  <c r="H99" i="9" s="1"/>
  <c r="H98" i="9" s="1"/>
  <c r="H97" i="9" s="1"/>
  <c r="H96" i="9" s="1"/>
  <c r="H95" i="9" s="1"/>
  <c r="F101" i="9"/>
  <c r="G84" i="9"/>
  <c r="G83" i="9" s="1"/>
  <c r="G82" i="9" s="1"/>
  <c r="G81" i="9" s="1"/>
  <c r="G80" i="9" s="1"/>
  <c r="H84" i="9"/>
  <c r="H83" i="9" s="1"/>
  <c r="H82" i="9" s="1"/>
  <c r="H81" i="9" s="1"/>
  <c r="H80" i="9" s="1"/>
  <c r="F84" i="9"/>
  <c r="G37" i="9"/>
  <c r="G36" i="9" s="1"/>
  <c r="G35" i="9" s="1"/>
  <c r="G34" i="9" s="1"/>
  <c r="G33" i="9" s="1"/>
  <c r="H37" i="9"/>
  <c r="H36" i="9" s="1"/>
  <c r="H35" i="9" s="1"/>
  <c r="H34" i="9" s="1"/>
  <c r="H33" i="9" s="1"/>
  <c r="F37" i="9"/>
  <c r="G46" i="9"/>
  <c r="G45" i="9" s="1"/>
  <c r="G44" i="9" s="1"/>
  <c r="G43" i="9" s="1"/>
  <c r="G42" i="9" s="1"/>
  <c r="H46" i="9"/>
  <c r="H45" i="9" s="1"/>
  <c r="H44" i="9" s="1"/>
  <c r="H43" i="9" s="1"/>
  <c r="H42" i="9" s="1"/>
  <c r="F46" i="9"/>
  <c r="G32" i="9"/>
  <c r="G31" i="9" s="1"/>
  <c r="G30" i="9" s="1"/>
  <c r="G29" i="9" s="1"/>
  <c r="G28" i="9" s="1"/>
  <c r="H32" i="9"/>
  <c r="H31" i="9" s="1"/>
  <c r="H30" i="9" s="1"/>
  <c r="H29" i="9" s="1"/>
  <c r="H28" i="9" s="1"/>
  <c r="F32" i="9"/>
  <c r="G17" i="9"/>
  <c r="G16" i="9" s="1"/>
  <c r="G15" i="9" s="1"/>
  <c r="G14" i="9" s="1"/>
  <c r="G13" i="9" s="1"/>
  <c r="H17" i="9"/>
  <c r="H16" i="9" s="1"/>
  <c r="H15" i="9" s="1"/>
  <c r="H14" i="9" s="1"/>
  <c r="H13" i="9" s="1"/>
  <c r="F17" i="9"/>
  <c r="G78" i="9"/>
  <c r="G77" i="9" s="1"/>
  <c r="G76" i="9" s="1"/>
  <c r="G75" i="9" s="1"/>
  <c r="G74" i="9" s="1"/>
  <c r="H78" i="9"/>
  <c r="H77" i="9" s="1"/>
  <c r="H76" i="9" s="1"/>
  <c r="H75" i="9" s="1"/>
  <c r="H74" i="9" s="1"/>
  <c r="F78" i="9"/>
  <c r="G68" i="9"/>
  <c r="G67" i="9" s="1"/>
  <c r="G66" i="9" s="1"/>
  <c r="G65" i="9" s="1"/>
  <c r="G64" i="9" s="1"/>
  <c r="H68" i="9"/>
  <c r="H67" i="9" s="1"/>
  <c r="H66" i="9" s="1"/>
  <c r="H65" i="9" s="1"/>
  <c r="H64" i="9" s="1"/>
  <c r="F68" i="9"/>
  <c r="I32" i="2"/>
  <c r="H32" i="2"/>
  <c r="G32" i="2"/>
  <c r="K53" i="7"/>
  <c r="K52" i="7" s="1"/>
  <c r="L53" i="7"/>
  <c r="L52" i="7" s="1"/>
  <c r="M53" i="7"/>
  <c r="M52" i="7" s="1"/>
  <c r="F21" i="9"/>
  <c r="G78" i="2"/>
  <c r="G75" i="2" s="1"/>
  <c r="H53" i="2"/>
  <c r="H52" i="2" s="1"/>
  <c r="I53" i="2"/>
  <c r="I52" i="2" s="1"/>
  <c r="G53" i="2"/>
  <c r="G52" i="2" s="1"/>
  <c r="L31" i="7"/>
  <c r="L28" i="7" s="1"/>
  <c r="M31" i="7"/>
  <c r="M28" i="7" s="1"/>
  <c r="K31" i="7"/>
  <c r="K28" i="7" s="1"/>
  <c r="E28" i="4"/>
  <c r="E27" i="4" s="1"/>
  <c r="M47" i="7"/>
  <c r="L47" i="7"/>
  <c r="K47" i="7"/>
  <c r="M38" i="7"/>
  <c r="M37" i="7" s="1"/>
  <c r="L38" i="7"/>
  <c r="L37" i="7" s="1"/>
  <c r="K38" i="7"/>
  <c r="K37" i="7" s="1"/>
  <c r="M34" i="7"/>
  <c r="M33" i="7" s="1"/>
  <c r="L34" i="7"/>
  <c r="L33" i="7" s="1"/>
  <c r="K34" i="7"/>
  <c r="K33" i="7" s="1"/>
  <c r="M26" i="7"/>
  <c r="L26" i="7"/>
  <c r="K26" i="7"/>
  <c r="M13" i="7"/>
  <c r="M12" i="7" s="1"/>
  <c r="L13" i="7"/>
  <c r="L12" i="7" s="1"/>
  <c r="K13" i="7"/>
  <c r="K12" i="7" s="1"/>
  <c r="I91" i="2"/>
  <c r="I90" i="2" s="1"/>
  <c r="H57" i="9" s="1"/>
  <c r="H56" i="9" s="1"/>
  <c r="H55" i="9" s="1"/>
  <c r="H54" i="9" s="1"/>
  <c r="H53" i="9" s="1"/>
  <c r="H61" i="9"/>
  <c r="H60" i="9" s="1"/>
  <c r="H59" i="9" s="1"/>
  <c r="H58" i="9" s="1"/>
  <c r="I94" i="2"/>
  <c r="I93" i="2" s="1"/>
  <c r="H94" i="2"/>
  <c r="H93" i="2" s="1"/>
  <c r="G61" i="9"/>
  <c r="G60" i="9" s="1"/>
  <c r="G59" i="9" s="1"/>
  <c r="G58" i="9" s="1"/>
  <c r="H26" i="2"/>
  <c r="H84" i="2"/>
  <c r="H83" i="2" s="1"/>
  <c r="H82" i="2" s="1"/>
  <c r="H81" i="2" s="1"/>
  <c r="H80" i="2" s="1"/>
  <c r="E23" i="4" s="1"/>
  <c r="H91" i="2"/>
  <c r="H90" i="2" s="1"/>
  <c r="G57" i="9" s="1"/>
  <c r="G56" i="9" s="1"/>
  <c r="G55" i="9" s="1"/>
  <c r="G54" i="9" s="1"/>
  <c r="G53" i="9" s="1"/>
  <c r="H108" i="2"/>
  <c r="H107" i="2" s="1"/>
  <c r="G103" i="2"/>
  <c r="G102" i="2" s="1"/>
  <c r="I103" i="2"/>
  <c r="I102" i="2" s="1"/>
  <c r="H103" i="2"/>
  <c r="H102" i="2" s="1"/>
  <c r="G108" i="2"/>
  <c r="G107" i="2" s="1"/>
  <c r="I108" i="2"/>
  <c r="I107" i="2" s="1"/>
  <c r="H100" i="2"/>
  <c r="H99" i="2" s="1"/>
  <c r="I100" i="2"/>
  <c r="I99" i="2" s="1"/>
  <c r="F61" i="9"/>
  <c r="F60" i="9" s="1"/>
  <c r="F59" i="9" s="1"/>
  <c r="F58" i="9" s="1"/>
  <c r="G94" i="2"/>
  <c r="G93" i="2" s="1"/>
  <c r="G91" i="2"/>
  <c r="G90" i="2" s="1"/>
  <c r="F57" i="9" s="1"/>
  <c r="I84" i="2"/>
  <c r="I83" i="2" s="1"/>
  <c r="I82" i="2" s="1"/>
  <c r="I81" i="2" s="1"/>
  <c r="I80" i="2" s="1"/>
  <c r="F23" i="4" s="1"/>
  <c r="G84" i="2"/>
  <c r="G83" i="2" s="1"/>
  <c r="G82" i="2" s="1"/>
  <c r="G81" i="2" s="1"/>
  <c r="G80" i="2" s="1"/>
  <c r="D23" i="4" s="1"/>
  <c r="G73" i="2"/>
  <c r="G72" i="2" s="1"/>
  <c r="G60" i="2"/>
  <c r="G59" i="2" s="1"/>
  <c r="H60" i="2"/>
  <c r="H59" i="2" s="1"/>
  <c r="I60" i="2"/>
  <c r="I59" i="2" s="1"/>
  <c r="I44" i="2"/>
  <c r="I43" i="2" s="1"/>
  <c r="I42" i="2" s="1"/>
  <c r="I41" i="2" s="1"/>
  <c r="I40" i="2" s="1"/>
  <c r="F17" i="4" s="1"/>
  <c r="G44" i="2"/>
  <c r="G43" i="2" s="1"/>
  <c r="G42" i="2" s="1"/>
  <c r="G41" i="2" s="1"/>
  <c r="G40" i="2" s="1"/>
  <c r="H44" i="2"/>
  <c r="H43" i="2" s="1"/>
  <c r="H42" i="2" s="1"/>
  <c r="H41" i="2" s="1"/>
  <c r="H40" i="2" s="1"/>
  <c r="E17" i="4" s="1"/>
  <c r="G28" i="2"/>
  <c r="I20" i="2"/>
  <c r="I19" i="2" s="1"/>
  <c r="I18" i="2" s="1"/>
  <c r="H20" i="2"/>
  <c r="H19" i="2" s="1"/>
  <c r="H18" i="2" s="1"/>
  <c r="I26" i="2"/>
  <c r="G20" i="2"/>
  <c r="G19" i="2" s="1"/>
  <c r="G26" i="2"/>
  <c r="I73" i="2"/>
  <c r="I72" i="2" s="1"/>
  <c r="H73" i="2"/>
  <c r="H72" i="2" s="1"/>
  <c r="I78" i="2"/>
  <c r="I75" i="2" s="1"/>
  <c r="G100" i="2"/>
  <c r="G99" i="2" s="1"/>
  <c r="F56" i="9" l="1"/>
  <c r="F77" i="9"/>
  <c r="F36" i="9"/>
  <c r="F116" i="9"/>
  <c r="F67" i="9"/>
  <c r="F45" i="9"/>
  <c r="F112" i="9"/>
  <c r="F93" i="9"/>
  <c r="F20" i="9"/>
  <c r="F31" i="9"/>
  <c r="F100" i="9"/>
  <c r="F129" i="9"/>
  <c r="F16" i="9"/>
  <c r="F83" i="9"/>
  <c r="F123" i="9"/>
  <c r="F105" i="9"/>
  <c r="G63" i="9"/>
  <c r="H63" i="9"/>
  <c r="G48" i="2"/>
  <c r="G47" i="2" s="1"/>
  <c r="G46" i="2" s="1"/>
  <c r="D18" i="4" s="1"/>
  <c r="I48" i="2"/>
  <c r="I47" i="2" s="1"/>
  <c r="I46" i="2" s="1"/>
  <c r="F18" i="4" s="1"/>
  <c r="H48" i="2"/>
  <c r="H47" i="2" s="1"/>
  <c r="H46" i="2" s="1"/>
  <c r="E18" i="4" s="1"/>
  <c r="H109" i="9"/>
  <c r="H103" i="9" s="1"/>
  <c r="G79" i="9"/>
  <c r="I25" i="2"/>
  <c r="I24" i="2" s="1"/>
  <c r="I23" i="2" s="1"/>
  <c r="I22" i="2" s="1"/>
  <c r="F15" i="4" s="1"/>
  <c r="G25" i="2"/>
  <c r="G24" i="2" s="1"/>
  <c r="G23" i="2" s="1"/>
  <c r="G22" i="2" s="1"/>
  <c r="H25" i="2"/>
  <c r="H24" i="2" s="1"/>
  <c r="H23" i="2" s="1"/>
  <c r="H22" i="2" s="1"/>
  <c r="G109" i="9"/>
  <c r="G103" i="9" s="1"/>
  <c r="H79" i="9"/>
  <c r="H58" i="2"/>
  <c r="H57" i="2" s="1"/>
  <c r="H56" i="2" s="1"/>
  <c r="H55" i="2" s="1"/>
  <c r="G98" i="2"/>
  <c r="G97" i="2" s="1"/>
  <c r="G96" i="2" s="1"/>
  <c r="D26" i="4" s="1"/>
  <c r="I98" i="2"/>
  <c r="I97" i="2" s="1"/>
  <c r="I96" i="2" s="1"/>
  <c r="F26" i="4" s="1"/>
  <c r="H98" i="2"/>
  <c r="H97" i="2" s="1"/>
  <c r="H96" i="2" s="1"/>
  <c r="E26" i="4" s="1"/>
  <c r="G27" i="9"/>
  <c r="H27" i="9"/>
  <c r="H89" i="2"/>
  <c r="H88" i="2" s="1"/>
  <c r="H87" i="2" s="1"/>
  <c r="E25" i="4" s="1"/>
  <c r="I58" i="2"/>
  <c r="I57" i="2" s="1"/>
  <c r="I56" i="2" s="1"/>
  <c r="G58" i="2"/>
  <c r="G57" i="2" s="1"/>
  <c r="G56" i="2" s="1"/>
  <c r="D20" i="4" s="1"/>
  <c r="D19" i="4" s="1"/>
  <c r="G18" i="2"/>
  <c r="G17" i="2" s="1"/>
  <c r="G16" i="2" s="1"/>
  <c r="D14" i="4" s="1"/>
  <c r="I89" i="2"/>
  <c r="I88" i="2" s="1"/>
  <c r="I87" i="2" s="1"/>
  <c r="F25" i="4" s="1"/>
  <c r="I17" i="2"/>
  <c r="I16" i="2" s="1"/>
  <c r="F14" i="4" s="1"/>
  <c r="H17" i="2"/>
  <c r="H16" i="2" s="1"/>
  <c r="E14" i="4" s="1"/>
  <c r="G89" i="2"/>
  <c r="G88" i="2" s="1"/>
  <c r="G87" i="2" s="1"/>
  <c r="D25" i="4" s="1"/>
  <c r="L25" i="7"/>
  <c r="L36" i="7"/>
  <c r="K36" i="7"/>
  <c r="M36" i="7"/>
  <c r="G12" i="9"/>
  <c r="I71" i="2"/>
  <c r="I70" i="2" s="1"/>
  <c r="I69" i="2" s="1"/>
  <c r="I68" i="2" s="1"/>
  <c r="G71" i="2"/>
  <c r="G70" i="2" s="1"/>
  <c r="G69" i="2" s="1"/>
  <c r="G68" i="2" s="1"/>
  <c r="H71" i="2"/>
  <c r="H70" i="2" s="1"/>
  <c r="H69" i="2" s="1"/>
  <c r="H68" i="2" s="1"/>
  <c r="G52" i="9"/>
  <c r="D28" i="4"/>
  <c r="D27" i="4" s="1"/>
  <c r="H12" i="9"/>
  <c r="D17" i="4"/>
  <c r="K46" i="7"/>
  <c r="K45" i="7" s="1"/>
  <c r="K44" i="7" s="1"/>
  <c r="L46" i="7"/>
  <c r="M46" i="7"/>
  <c r="M25" i="7"/>
  <c r="F28" i="4"/>
  <c r="F27" i="4" s="1"/>
  <c r="K25" i="7"/>
  <c r="H52" i="9"/>
  <c r="F104" i="9" l="1"/>
  <c r="F82" i="9"/>
  <c r="F128" i="9"/>
  <c r="F30" i="9"/>
  <c r="F92" i="9"/>
  <c r="F44" i="9"/>
  <c r="F115" i="9"/>
  <c r="F76" i="9"/>
  <c r="F122" i="9"/>
  <c r="F15" i="9"/>
  <c r="F99" i="9"/>
  <c r="F19" i="9"/>
  <c r="F111" i="9"/>
  <c r="F66" i="9"/>
  <c r="F35" i="9"/>
  <c r="F55" i="9"/>
  <c r="L11" i="7"/>
  <c r="M45" i="7"/>
  <c r="M44" i="7" s="1"/>
  <c r="L45" i="7"/>
  <c r="L44" i="7" s="1"/>
  <c r="K11" i="7"/>
  <c r="K57" i="7" s="1"/>
  <c r="M11" i="7"/>
  <c r="E20" i="4"/>
  <c r="E19" i="4" s="1"/>
  <c r="G15" i="2"/>
  <c r="I55" i="2"/>
  <c r="F20" i="4"/>
  <c r="F19" i="4" s="1"/>
  <c r="H102" i="9"/>
  <c r="H15" i="2"/>
  <c r="D22" i="4"/>
  <c r="D21" i="4" s="1"/>
  <c r="G55" i="2"/>
  <c r="I86" i="2"/>
  <c r="H86" i="2"/>
  <c r="D24" i="4"/>
  <c r="E24" i="4"/>
  <c r="E22" i="4"/>
  <c r="E21" i="4" s="1"/>
  <c r="G86" i="2"/>
  <c r="F22" i="4"/>
  <c r="F21" i="4" s="1"/>
  <c r="E15" i="4"/>
  <c r="E13" i="4" s="1"/>
  <c r="D15" i="4"/>
  <c r="D13" i="4" s="1"/>
  <c r="F13" i="4"/>
  <c r="G102" i="9"/>
  <c r="H11" i="9"/>
  <c r="G11" i="9"/>
  <c r="F24" i="4"/>
  <c r="I15" i="2"/>
  <c r="F54" i="9" l="1"/>
  <c r="F65" i="9"/>
  <c r="F18" i="9"/>
  <c r="F14" i="9"/>
  <c r="F75" i="9"/>
  <c r="F43" i="9"/>
  <c r="F29" i="9"/>
  <c r="F81" i="9"/>
  <c r="F34" i="9"/>
  <c r="F110" i="9"/>
  <c r="F98" i="9"/>
  <c r="F114" i="9"/>
  <c r="F91" i="9"/>
  <c r="F127" i="9"/>
  <c r="G14" i="2"/>
  <c r="G124" i="2" s="1"/>
  <c r="L57" i="7"/>
  <c r="E17" i="5" s="1"/>
  <c r="E16" i="5" s="1"/>
  <c r="E15" i="5" s="1"/>
  <c r="E14" i="5" s="1"/>
  <c r="M57" i="7"/>
  <c r="F17" i="5" s="1"/>
  <c r="F16" i="5" s="1"/>
  <c r="F15" i="5" s="1"/>
  <c r="F14" i="5" s="1"/>
  <c r="D17" i="5"/>
  <c r="D16" i="5" s="1"/>
  <c r="D15" i="5" s="1"/>
  <c r="D14" i="5" s="1"/>
  <c r="H14" i="2"/>
  <c r="H124" i="2" s="1"/>
  <c r="H142" i="9"/>
  <c r="I14" i="2"/>
  <c r="I124" i="2" s="1"/>
  <c r="D30" i="4"/>
  <c r="D21" i="5" s="1"/>
  <c r="D20" i="5" s="1"/>
  <c r="D19" i="5" s="1"/>
  <c r="D18" i="5" s="1"/>
  <c r="E30" i="4"/>
  <c r="E21" i="5" s="1"/>
  <c r="E20" i="5" s="1"/>
  <c r="E19" i="5" s="1"/>
  <c r="E18" i="5" s="1"/>
  <c r="F30" i="4"/>
  <c r="F21" i="5" s="1"/>
  <c r="F20" i="5" s="1"/>
  <c r="F19" i="5" s="1"/>
  <c r="F18" i="5" s="1"/>
  <c r="G142" i="9"/>
  <c r="F126" i="9" l="1"/>
  <c r="F109" i="9"/>
  <c r="F80" i="9"/>
  <c r="F42" i="9"/>
  <c r="F13" i="9"/>
  <c r="F64" i="9"/>
  <c r="F90" i="9"/>
  <c r="F97" i="9"/>
  <c r="F33" i="9"/>
  <c r="F28" i="9"/>
  <c r="F74" i="9"/>
  <c r="F53" i="9"/>
  <c r="E13" i="5"/>
  <c r="E22" i="5" s="1"/>
  <c r="F13" i="5"/>
  <c r="F22" i="5" s="1"/>
  <c r="D13" i="5"/>
  <c r="D22" i="5" s="1"/>
  <c r="F27" i="9" l="1"/>
  <c r="F63" i="9"/>
  <c r="F103" i="9"/>
  <c r="F52" i="9"/>
  <c r="F96" i="9"/>
  <c r="F12" i="9"/>
  <c r="F79" i="9"/>
  <c r="F11" i="9" l="1"/>
  <c r="F102" i="9"/>
  <c r="F95" i="9"/>
  <c r="F142" i="9" l="1"/>
</calcChain>
</file>

<file path=xl/sharedStrings.xml><?xml version="1.0" encoding="utf-8"?>
<sst xmlns="http://schemas.openxmlformats.org/spreadsheetml/2006/main" count="1608" uniqueCount="452">
  <si>
    <t>01 00</t>
  </si>
  <si>
    <t>01 02</t>
  </si>
  <si>
    <t>01 04</t>
  </si>
  <si>
    <t>05 00</t>
  </si>
  <si>
    <t>05 01</t>
  </si>
  <si>
    <t>05 03</t>
  </si>
  <si>
    <t>14 00</t>
  </si>
  <si>
    <t>14 03</t>
  </si>
  <si>
    <t>240</t>
  </si>
  <si>
    <t>Вид расходов</t>
  </si>
  <si>
    <t>870</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</si>
  <si>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</si>
  <si>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</si>
  <si>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200</t>
  </si>
  <si>
    <t>Раздел, подраздел</t>
  </si>
  <si>
    <t>540</t>
  </si>
  <si>
    <t>500</t>
  </si>
  <si>
    <t>(тыс. рублей)</t>
  </si>
  <si>
    <t>№ строки</t>
  </si>
  <si>
    <t>Наименование главных распорядителей и наименование показателей бюджетной классификации</t>
  </si>
  <si>
    <t>Целевая статья</t>
  </si>
  <si>
    <t>1</t>
  </si>
  <si>
    <t>2</t>
  </si>
  <si>
    <t>3</t>
  </si>
  <si>
    <t>4</t>
  </si>
  <si>
    <t>5</t>
  </si>
  <si>
    <t>6</t>
  </si>
  <si>
    <t/>
  </si>
  <si>
    <t>100</t>
  </si>
  <si>
    <t>Код ведомства</t>
  </si>
  <si>
    <t>120</t>
  </si>
  <si>
    <t>ОБЩЕГОСУДАРСТВЕННЫЕ ВОПРОСЫ</t>
  </si>
  <si>
    <t>Расходы на выплаты персоналу государственных (муниципальных) органов</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</si>
  <si>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</si>
  <si>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</si>
  <si>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7</t>
  </si>
  <si>
    <t>8</t>
  </si>
  <si>
    <t>9</t>
  </si>
  <si>
    <t>12</t>
  </si>
  <si>
    <t>13</t>
  </si>
  <si>
    <t>14</t>
  </si>
  <si>
    <t>15</t>
  </si>
  <si>
    <t>16</t>
  </si>
  <si>
    <t>17</t>
  </si>
  <si>
    <t>20</t>
  </si>
  <si>
    <t>21</t>
  </si>
  <si>
    <t>22</t>
  </si>
  <si>
    <t>23</t>
  </si>
  <si>
    <t>24</t>
  </si>
  <si>
    <t>25</t>
  </si>
  <si>
    <t>26</t>
  </si>
  <si>
    <t>27</t>
  </si>
  <si>
    <t>28</t>
  </si>
  <si>
    <t>29</t>
  </si>
  <si>
    <t>30</t>
  </si>
  <si>
    <t>31</t>
  </si>
  <si>
    <t>38</t>
  </si>
  <si>
    <t>39</t>
  </si>
  <si>
    <t>40</t>
  </si>
  <si>
    <t>10</t>
  </si>
  <si>
    <t>11</t>
  </si>
  <si>
    <t>Непрограммные расходы  органов местного самоуправления</t>
  </si>
  <si>
    <t>Функционирование Главы муниципального образования</t>
  </si>
  <si>
    <t>Функционирование высшего  должностного лица субъекта Российской Федерации и муниципального образования</t>
  </si>
  <si>
    <t>18</t>
  </si>
  <si>
    <t>19</t>
  </si>
  <si>
    <t>Непрограммные расходы исполнительных органов местного самоуправления</t>
  </si>
  <si>
    <t>Резервные фонды</t>
  </si>
  <si>
    <t>01 11</t>
  </si>
  <si>
    <t>Иные бюджетные ассигнования</t>
  </si>
  <si>
    <t>Резервные средства</t>
  </si>
  <si>
    <t>Дорожное хозяйство (дорожные фонды)</t>
  </si>
  <si>
    <t>04 09</t>
  </si>
  <si>
    <t>04 00</t>
  </si>
  <si>
    <t>НАЦИОНАЛЬНАЯ ЭКОНОМИКА</t>
  </si>
  <si>
    <t>41</t>
  </si>
  <si>
    <t>42</t>
  </si>
  <si>
    <t>43</t>
  </si>
  <si>
    <t>44</t>
  </si>
  <si>
    <t>45</t>
  </si>
  <si>
    <t>46</t>
  </si>
  <si>
    <t>47</t>
  </si>
  <si>
    <t>48</t>
  </si>
  <si>
    <t>49</t>
  </si>
  <si>
    <t>50</t>
  </si>
  <si>
    <t>Другие вопросы в области национальной экономики</t>
  </si>
  <si>
    <t>04 12</t>
  </si>
  <si>
    <t>ЖИЛИЩНО-КОММУНАЛЬНОЕ ХОЗЯЙСТВО</t>
  </si>
  <si>
    <t>Жилищное хозяйство</t>
  </si>
  <si>
    <t>Благоустройство</t>
  </si>
  <si>
    <t>51</t>
  </si>
  <si>
    <t>52</t>
  </si>
  <si>
    <t>53</t>
  </si>
  <si>
    <t>54</t>
  </si>
  <si>
    <t>55</t>
  </si>
  <si>
    <t>56</t>
  </si>
  <si>
    <t>57</t>
  </si>
  <si>
    <t>58</t>
  </si>
  <si>
    <t>59</t>
  </si>
  <si>
    <t>60</t>
  </si>
  <si>
    <t>Прочие межбюджетные трансферты общего характера</t>
  </si>
  <si>
    <t>Иные межбюджетные трансферты</t>
  </si>
  <si>
    <t>00</t>
  </si>
  <si>
    <t>01</t>
  </si>
  <si>
    <t>02</t>
  </si>
  <si>
    <t>03</t>
  </si>
  <si>
    <t>04</t>
  </si>
  <si>
    <t>05</t>
  </si>
  <si>
    <t>Уплата налогов, сборов и иных платежей</t>
  </si>
  <si>
    <t>850</t>
  </si>
  <si>
    <t>400</t>
  </si>
  <si>
    <t>Капитальные вложения в объекты недвижимого имущества государственной (муниципальной) собственности</t>
  </si>
  <si>
    <t>410</t>
  </si>
  <si>
    <t>Бюджетные ивестиции</t>
  </si>
  <si>
    <t>Функционирование Администрации поселка Стрелка-Чуня Эвенкийского муниципального района Красноярского края</t>
  </si>
  <si>
    <t>Глава муниципального образования поселка Стрелка-Чуня в рамках непрограммных расходов поселка Стрелка-Чуня</t>
  </si>
  <si>
    <t>Руководство и управление в сфере установленных функций органов местного самоуправления в рамках непрограммных расходов Администрации поселка Стрелка-Чуня Красноярского края</t>
  </si>
  <si>
    <t>Национальная  безопасность и правоохранительная деятельность</t>
  </si>
  <si>
    <t>889</t>
  </si>
  <si>
    <t>Ведомственная структура расходов  бюджета поселка Стрелка-Чуня</t>
  </si>
  <si>
    <t>Резервный фонд  Администрации поселка Стрелка-Чуня  Эвенкийского муниципального района Красноярского края в рамках непрограммных расходов исполнительных органов местного самоуправления</t>
  </si>
  <si>
    <t>Наименование показателя бюджетной классификации</t>
  </si>
  <si>
    <t>0100</t>
  </si>
  <si>
    <t>0102</t>
  </si>
  <si>
    <t>0104</t>
  </si>
  <si>
    <t>0111</t>
  </si>
  <si>
    <t>0400</t>
  </si>
  <si>
    <t>0409</t>
  </si>
  <si>
    <t>0412</t>
  </si>
  <si>
    <t>0500</t>
  </si>
  <si>
    <t>0501</t>
  </si>
  <si>
    <t>0503</t>
  </si>
  <si>
    <t>1400</t>
  </si>
  <si>
    <t>1403</t>
  </si>
  <si>
    <t>Условно утвержденные расходы</t>
  </si>
  <si>
    <t>Всего</t>
  </si>
  <si>
    <t>0300</t>
  </si>
  <si>
    <t>условно утвержденные</t>
  </si>
  <si>
    <t>Условно утвержденные</t>
  </si>
  <si>
    <t>Приложение №1</t>
  </si>
  <si>
    <t>Источники внутреннего финансирования дефицита</t>
  </si>
  <si>
    <t>тыс.руб.</t>
  </si>
  <si>
    <t>№ п/п</t>
  </si>
  <si>
    <t>Код</t>
  </si>
  <si>
    <t>Наименование кода источника финансирования дефицита бюджета</t>
  </si>
  <si>
    <t>889 0105 00 00 00 0000 000</t>
  </si>
  <si>
    <t>Изменение остатков средств на счетах по учету средств бюджета</t>
  </si>
  <si>
    <t>889 0105 00 00 00 0000 500</t>
  </si>
  <si>
    <t>Увеличение остатков средств бюджетов</t>
  </si>
  <si>
    <t>889 0105 02 00 00 0000 500</t>
  </si>
  <si>
    <t>Увеличение прочих остатков средств бюджетов</t>
  </si>
  <si>
    <t>889 0105 02 01 00 0000 510</t>
  </si>
  <si>
    <t>Увеличение прочих остатков денежных средств бюджетов</t>
  </si>
  <si>
    <t>889 0105 02 01 10 0000 510</t>
  </si>
  <si>
    <t>889 0105 00 00 00 0000 600</t>
  </si>
  <si>
    <t>Уменьшение остатков  средств бюджетов</t>
  </si>
  <si>
    <t>889 0105 02 00 00 0000 600</t>
  </si>
  <si>
    <t>Уменьшение прочих остатков средств бюджетов</t>
  </si>
  <si>
    <t>889 0105 02 01 00 0000 610</t>
  </si>
  <si>
    <t>Уменьшение прочих остатков денежных средств бюджетов</t>
  </si>
  <si>
    <t>889 0105 02 01 10 0000 610</t>
  </si>
  <si>
    <t>В С Е Г О</t>
  </si>
  <si>
    <t xml:space="preserve">Муниципальное учреждение «Администрация поселка Стрелка-Чуня» Эвенкийского муниципального района Красноярского края </t>
  </si>
  <si>
    <t>Код бюджетной классификации</t>
  </si>
  <si>
    <t>код главного администратора</t>
  </si>
  <si>
    <t>код группы</t>
  </si>
  <si>
    <t>код подгруппы</t>
  </si>
  <si>
    <t>код статьи</t>
  </si>
  <si>
    <t>код подстатьи</t>
  </si>
  <si>
    <t>код элемента</t>
  </si>
  <si>
    <t>000</t>
  </si>
  <si>
    <t>0000</t>
  </si>
  <si>
    <t>НАЛОГОВЫЕ И НЕНАЛОГОВЫЕ ДОХОДЫ</t>
  </si>
  <si>
    <t>182</t>
  </si>
  <si>
    <t>НАЛОГИ НА ПРИБЫЛЬ, ДОХОДЫ</t>
  </si>
  <si>
    <t>110</t>
  </si>
  <si>
    <t>Налог на доходы физических лиц</t>
  </si>
  <si>
    <t>010</t>
  </si>
  <si>
    <t>06</t>
  </si>
  <si>
    <t>НАЛОГИ НА ИМУЩЕСТВО</t>
  </si>
  <si>
    <t>Налог на имущество физических лиц</t>
  </si>
  <si>
    <t>030</t>
  </si>
  <si>
    <t>Земельный налог</t>
  </si>
  <si>
    <t>08</t>
  </si>
  <si>
    <t>ГОСУДАРСТВЕННАЯ ПОШЛИНА</t>
  </si>
  <si>
    <t>020</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</si>
  <si>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</si>
  <si>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</si>
  <si>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БЕЗВОЗМЕЗДНЫЕ ПОСТУПЛЕНИЯ</t>
  </si>
  <si>
    <t>001</t>
  </si>
  <si>
    <t>999</t>
  </si>
  <si>
    <t>Прочие дотации</t>
  </si>
  <si>
    <t>Всего:</t>
  </si>
  <si>
    <t>32</t>
  </si>
  <si>
    <t>33</t>
  </si>
  <si>
    <t>34</t>
  </si>
  <si>
    <t>35</t>
  </si>
  <si>
    <t>36</t>
  </si>
  <si>
    <t>37</t>
  </si>
  <si>
    <t>61</t>
  </si>
  <si>
    <t>62</t>
  </si>
  <si>
    <t>63</t>
  </si>
  <si>
    <t>64</t>
  </si>
  <si>
    <t>65</t>
  </si>
  <si>
    <t>66</t>
  </si>
  <si>
    <t>67</t>
  </si>
  <si>
    <t>68</t>
  </si>
  <si>
    <t>69</t>
  </si>
  <si>
    <t>70</t>
  </si>
  <si>
    <t>71</t>
  </si>
  <si>
    <t>72</t>
  </si>
  <si>
    <t>73</t>
  </si>
  <si>
    <t>74</t>
  </si>
  <si>
    <t>75</t>
  </si>
  <si>
    <t>76</t>
  </si>
  <si>
    <t>77</t>
  </si>
  <si>
    <t>78</t>
  </si>
  <si>
    <t>79</t>
  </si>
  <si>
    <t>80</t>
  </si>
  <si>
    <t>81</t>
  </si>
  <si>
    <t>82</t>
  </si>
  <si>
    <t>83</t>
  </si>
  <si>
    <t>Национальная экономика</t>
  </si>
  <si>
    <t>Жилищно-коммунальное хозяйство</t>
  </si>
  <si>
    <t xml:space="preserve">04 00 </t>
  </si>
  <si>
    <t>03 00</t>
  </si>
  <si>
    <t>Глава муниципального образования поселка  Стрелка-Чуня в рамках непрограммных расходов поселка  Стрелка-Чуня</t>
  </si>
  <si>
    <t>Функционирование Администрации поселка  Стрелка-Чуня Эвенкийского муниципального района Красноярского края</t>
  </si>
  <si>
    <t>Руководство и управление в сфере установленных функций органов местного самоуправления в рамках непрограммных расходов Администрации поселка  Стрелка-Чуня Красноярского края</t>
  </si>
  <si>
    <t>Резервный фонд  Администрации поселка  Стрелка-Чуня  Эвенкийского муниципального района Красноярского края в рамках непрограммных расходов исполнительных органов местного самоуправления</t>
  </si>
  <si>
    <t>Прочие дотации бюджетам сельских поселений</t>
  </si>
  <si>
    <t>040</t>
  </si>
  <si>
    <t>Земельный налог с физических лиц</t>
  </si>
  <si>
    <t>043</t>
  </si>
  <si>
    <t>81 0 00 00000</t>
  </si>
  <si>
    <t>81 1 00 00000</t>
  </si>
  <si>
    <t>81 1 00 00230</t>
  </si>
  <si>
    <t>91 0 00 00000</t>
  </si>
  <si>
    <t>91 1 00 00000</t>
  </si>
  <si>
    <t>91 1 00 00210</t>
  </si>
  <si>
    <t>91 1 00 10910</t>
  </si>
  <si>
    <t>01 0 00 00000</t>
  </si>
  <si>
    <t>01 5 00 24700</t>
  </si>
  <si>
    <t>01 2 00 00000</t>
  </si>
  <si>
    <t>01 4 00 00000</t>
  </si>
  <si>
    <t>01 5 00 00000</t>
  </si>
  <si>
    <t>Другие общегосударственные вопросы</t>
  </si>
  <si>
    <t>0113</t>
  </si>
  <si>
    <t>01 13</t>
  </si>
  <si>
    <t>Прочие межбюджетные трансферты, передаваемые бюджетам</t>
  </si>
  <si>
    <t>Капитальные вложения в объекты государственной (муниципальной) собственности</t>
  </si>
  <si>
    <t>Наименование кода классификации доходов бюджета</t>
  </si>
  <si>
    <t>код группы подвида</t>
  </si>
  <si>
    <t>код аналитической группы подвида</t>
  </si>
  <si>
    <t>ИТОГО по бюджету</t>
  </si>
  <si>
    <t>Дотации бюджетам бюджетной системы Российской Федерации</t>
  </si>
  <si>
    <t>1013</t>
  </si>
  <si>
    <t>7601</t>
  </si>
  <si>
    <t>Доходы от сдачи в аренду имущества, составляющего казну сельских поселений (за исключением земельных участков)</t>
  </si>
  <si>
    <t xml:space="preserve">01 1 00 00000 </t>
  </si>
  <si>
    <t xml:space="preserve">01 1 00 60020 </t>
  </si>
  <si>
    <t xml:space="preserve">01 1 00 60120 </t>
  </si>
  <si>
    <t>01 3 00 00000</t>
  </si>
  <si>
    <t>01 3 00 95020</t>
  </si>
  <si>
    <t>01 3 00 10210</t>
  </si>
  <si>
    <t>01 4 00 34030</t>
  </si>
  <si>
    <t>01 4 00 92100</t>
  </si>
  <si>
    <t>01 4 00  00000</t>
  </si>
  <si>
    <t>075</t>
  </si>
  <si>
    <t>Доходы от сдачи в аренду имущества, составляющего государственную (муниципальную) казну (за исключением земельных участков)</t>
  </si>
  <si>
    <t>070</t>
  </si>
  <si>
    <t>Обеспечение пожарной безопасности</t>
  </si>
  <si>
    <t>0310</t>
  </si>
  <si>
    <t>01 5 00 S4120</t>
  </si>
  <si>
    <t>01 2 00 06666</t>
  </si>
  <si>
    <t>01 2 00 06668</t>
  </si>
  <si>
    <t>01 2 00 06667</t>
  </si>
  <si>
    <t>84</t>
  </si>
  <si>
    <t>85</t>
  </si>
  <si>
    <t>86</t>
  </si>
  <si>
    <t>87</t>
  </si>
  <si>
    <t>88</t>
  </si>
  <si>
    <t>89</t>
  </si>
  <si>
    <t>91 1 00 92111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</si>
  <si>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</si>
  <si>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Бюджетные инвестиции</t>
  </si>
  <si>
    <t>Межбюджетные трансферты</t>
  </si>
  <si>
    <t>Земельный налог с организаций</t>
  </si>
  <si>
    <t>033</t>
  </si>
  <si>
    <t>Земельный налог с организаций, обладающих земельным участком, расположенным в границах сельских поселений</t>
  </si>
  <si>
    <t>150</t>
  </si>
  <si>
    <t>Обеспечение проведения выборов и референдумов</t>
  </si>
  <si>
    <t>специальные расходы</t>
  </si>
  <si>
    <t>0107</t>
  </si>
  <si>
    <t>91 1 00 00030</t>
  </si>
  <si>
    <t>880</t>
  </si>
  <si>
    <t xml:space="preserve">01 00 </t>
  </si>
  <si>
    <t>01 07</t>
  </si>
  <si>
    <t>90</t>
  </si>
  <si>
    <t xml:space="preserve">Муниципальная программа «Устойчивое развитие  муниципального образования поселка Стрелка-Чуня»
</t>
  </si>
  <si>
    <t xml:space="preserve">Подпрограмма «Дорожная деятельность в отношении дорог местного значения поселка Стрелка-Чуня и обеспечение безопасности дорожного движения» </t>
  </si>
  <si>
    <t>Подпрограмма «Организация благоустройства территории, создание среды комфортной для проживания жителей поселка Стрелка-Чуня»</t>
  </si>
  <si>
    <t>Подпрограмма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Стрелка-Чуня»</t>
  </si>
  <si>
    <t>Подпрограмма «Предупреждение, ликвидация последствий ЧС и обеспечение мер пожарной безопасности на территории поселка Стрелка-Чуня»</t>
  </si>
  <si>
    <t>Уличное освещение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</si>
  <si>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Мероприятия в области жилищного хозяйства, капитальный ремонт муниципального жилого фонда в рамках подпрограммы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</si>
  <si>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реализацию других функций,связанных с обеспечением национальной безопасности и правоохранительной деятельности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</si>
  <si>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ШТРАФЫ, САНКЦИИ, ВОЗМЕЩЕНИЕ УЩЕРБА</t>
  </si>
  <si>
    <t>140</t>
  </si>
  <si>
    <t>01 5 00 74120</t>
  </si>
  <si>
    <t xml:space="preserve">Закупка товаров, работ и услуг для обеспечения государственных
(муниципальных) нужд
</t>
  </si>
  <si>
    <t>03 10</t>
  </si>
  <si>
    <t>91</t>
  </si>
  <si>
    <t>92</t>
  </si>
  <si>
    <t>93</t>
  </si>
  <si>
    <t>94</t>
  </si>
  <si>
    <t xml:space="preserve">Наименование </t>
  </si>
  <si>
    <t>Дотации на выравнивание бюджетной обеспеченности из бюджетов муниципальных районов, городских округов с внутригородским делением</t>
  </si>
  <si>
    <t>Дотации бюджетам сельских поселений на выравнивание бюджетной обеспеченности из бюджетов муниципальных районов</t>
  </si>
  <si>
    <t>Прочее возмещение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t>
  </si>
  <si>
    <t>Увеличение прочих остатков денежных средств бюджетов сельских поселений</t>
  </si>
  <si>
    <t xml:space="preserve">Прочие дотации бюджетам сельских поселений (на выравнивание бюджетной обеспеченности бюджетов сельских поселений исходя из численности населения за счет средств субвенции краевого бюджета) </t>
  </si>
  <si>
    <t>Прочие межбюджетные трансферты, передаваемые бюджетам сельских поселений  (на поддержку мер по обеспечению сбалансированности бюджетов сельских поселений Эвенкийского муниципального района)</t>
  </si>
  <si>
    <t>95</t>
  </si>
  <si>
    <t>96</t>
  </si>
  <si>
    <t>97</t>
  </si>
  <si>
    <t>98</t>
  </si>
  <si>
    <t>99</t>
  </si>
  <si>
    <t xml:space="preserve">Уменьшение прочих остатков денежных средств бюджетов сельских поселений </t>
  </si>
  <si>
    <t>Прочие межбюджетные трансферты, передаваемые бюджетам сельских поселений</t>
  </si>
  <si>
    <t>к Решению поселкового Совета депутатов</t>
  </si>
  <si>
    <t>1059</t>
  </si>
  <si>
    <t>01 2 00 10590</t>
  </si>
  <si>
    <t xml:space="preserve"> Мероприятия по исполнению переданных полномочий в области обращения с твердыми коммунальными отходами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</si>
  <si>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Сумма</t>
  </si>
  <si>
    <t>Бюджетные кредиты от других бюджетов бюджетной системы Российской Федерации</t>
  </si>
  <si>
    <t>1.1.</t>
  </si>
  <si>
    <t>1.2.</t>
  </si>
  <si>
    <t>2.1.</t>
  </si>
  <si>
    <t>получение</t>
  </si>
  <si>
    <t>2.2.</t>
  </si>
  <si>
    <t>погашение</t>
  </si>
  <si>
    <t>Наименование</t>
  </si>
  <si>
    <t>Увеличение уставного капитала</t>
  </si>
  <si>
    <t>Защита населения и территории от чрезвычайных ситуаций природного и техногенного характера, пожарная безопасность</t>
  </si>
  <si>
    <t>Земельный налог с физических лиц, обладающих земельным участком, расположенным в границах сельских поселений</t>
  </si>
  <si>
    <t>Платежи в целях возмещения причиненного ущерба (убытков)</t>
  </si>
  <si>
    <t>032</t>
  </si>
  <si>
    <t>Акцизы по подакцизным товарам (продукции), производимым на территории Российской Федерации</t>
  </si>
  <si>
    <t>230</t>
  </si>
  <si>
    <t>231</t>
  </si>
  <si>
    <t>241</t>
  </si>
  <si>
    <t>250</t>
  </si>
  <si>
    <t>251</t>
  </si>
  <si>
    <t>260</t>
  </si>
  <si>
    <t>261</t>
  </si>
  <si>
    <t>Приложение 2</t>
  </si>
  <si>
    <t xml:space="preserve">Приложение №3 </t>
  </si>
  <si>
    <t xml:space="preserve">Приложение №4 </t>
  </si>
  <si>
    <t xml:space="preserve">   Приложение 6</t>
  </si>
  <si>
    <t xml:space="preserve">Приложение №5 </t>
  </si>
  <si>
    <t>2025 год</t>
  </si>
  <si>
    <t>Доходы 
бюджета
2025 года</t>
  </si>
  <si>
    <t>Сумма на          2025 год</t>
  </si>
  <si>
    <t>получение:</t>
  </si>
  <si>
    <t>погашение:</t>
  </si>
  <si>
    <t>Приложение 9</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</si>
  <si>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</si>
  <si>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</si>
  <si>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</si>
  <si>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</si>
  <si>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101</t>
  </si>
  <si>
    <t>102</t>
  </si>
  <si>
    <t>103</t>
  </si>
  <si>
    <t>НАЦИОНАЛЬНАЯ БЕЗОПАСНОСТЬ И ПРАВООХРАНИТЕЛЬНАЯ ДЕЯТЕЛЬНОСТЬ</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</si>
  <si>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</si>
  <si>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</si>
  <si>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</si>
  <si>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</si>
  <si>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</si>
  <si>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</si>
  <si>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</si>
  <si>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</si>
  <si>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</si>
  <si>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</si>
  <si>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</si>
  <si>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Платежи по искам о возмещении ущерба, а также платежи, уплачиваемые при добровольном возмещении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t>
  </si>
  <si>
    <t>БЕЗВОЗМЕЗДНЫЕ ПОСТУПЛЕНИЯ ОТ ДРУГИХ БЮДЖЕТОВ БЮДЖЕТНОЙ СИСТЕМЫ РОССИЙСКОЙ ФЕДЕРАЦИИ</t>
  </si>
  <si>
    <t>Прочие межбюджетные трансферты, передаваемые бюджетам сельских поселений (на исполнение переданных полномочий в области обращения с твердыми коммунальными отходами)</t>
  </si>
  <si>
    <t xml:space="preserve">Подпрограмма «Владение, пользование и распоряжение имуществом, находящимся в муниципальной собственности поселка Стрелка-Чуня» </t>
  </si>
  <si>
    <t>Оценка недвижимости, признание прав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</si>
  <si>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01 4 00 34033</t>
  </si>
  <si>
    <t>Расходы на содержание взлетно-посадочной полосы поселка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</si>
  <si>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Оформление земельных участков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</si>
  <si>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акцизов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</si>
  <si>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средст местного бюджета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</si>
  <si>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Софинансирование расходов регионального бюджета на обеспечение первичных мер пожарной безопасности в границах поселка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</si>
  <si>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 xml:space="preserve">Расходы регионального бюджета на обеспечение первичных мер пожарной безопасности в границах поселка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
</t>
  </si>
  <si>
    <t>Прочие мероприятия по благоустройству городских округов и сельских поселений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</si>
  <si>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Содержание мест захоронения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</si>
  <si>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Мероприятия в области жилищного хозяйства, строительство и приобретение муниципального жилого фонда в рамках подпрограммы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</si>
  <si>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средств местного бюджета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</si>
  <si>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</si>
  <si>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бюджета
2026 года</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</si>
  <si>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</si>
  <si>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Сумма на          2025год</t>
  </si>
  <si>
    <t>Сумма на          2026 год</t>
  </si>
  <si>
    <t>520</t>
  </si>
  <si>
    <t>104</t>
  </si>
  <si>
    <t>105</t>
  </si>
  <si>
    <t>106</t>
  </si>
  <si>
    <t>107</t>
  </si>
  <si>
    <t>108</t>
  </si>
  <si>
    <t>2026 год</t>
  </si>
  <si>
    <t>91 1 00 93111</t>
  </si>
  <si>
    <t xml:space="preserve">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</si>
  <si>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Приложение 10</t>
  </si>
  <si>
    <t>1.</t>
  </si>
  <si>
    <t>2.</t>
  </si>
  <si>
    <t>Иные межбюджетные трансферты на осуществление отдельных бюджетных полномочий по формированию, исполнению бюджетов поселений и контролю за их исполнением</t>
  </si>
  <si>
    <t xml:space="preserve">Межбюджетные трансферты бюджету Эвенкийского муниципального района на осуществление Контрольно-счетной палатой Эвенкийского муниципального района отдельных полномочий по осуществлению внешнего муниципального финансового контроля </t>
  </si>
  <si>
    <t xml:space="preserve">Иные межбюджетные трансферты на осуществление отдельных полномочий по осуществлению внешнего муниципального финансового контроля </t>
  </si>
  <si>
    <t>МЕЖБЮДЖЕТНЫЕ ТРАНСФЕРТЫ ОБЩЕГО ХАРАКТЕРА БЮДЖЕТАМ СУБЪЕКТОВ РОССИЙСКОЙ ФЕДЕРАЦИИ И МУНИЦИПАЛЬНЫХ ОБРАЗОВАНИЙ</t>
  </si>
  <si>
    <t xml:space="preserve">                               "О бюджете поселка Стрелка-Чуня                                                                                                   на  2025 год    и плановый период 2026-2027 годов".</t>
  </si>
  <si>
    <t>Распределение бюджетных ассигнований по разделам и 
подразделам бюджетной классификации расходов бюджетов Российской Федерации
на 2025 год и плановый период 2026-2027 годов</t>
  </si>
  <si>
    <t>Сумма на          2026год</t>
  </si>
  <si>
    <t>Сумма на          2027 год</t>
  </si>
  <si>
    <t xml:space="preserve">  "О бюджете поселка Стрелка-Чуня на 2025 год </t>
  </si>
  <si>
    <t xml:space="preserve"> и плановый период 2026-2027 годов".</t>
  </si>
  <si>
    <t xml:space="preserve">бюджета посёлка Стрелка - Чуня в 2025 году и плановом периоде 2026-2027 годов </t>
  </si>
  <si>
    <t>2027 год</t>
  </si>
  <si>
    <t xml:space="preserve">                                                                                                                          "О бюджете поселка Стрелка-Чуня на 2025 год  и плановый период 2026-2027 годов".</t>
  </si>
  <si>
    <t xml:space="preserve">Доходы   бюджета  посёлка  Стрелка - Чуня на 2025 год и плановый период 2026-2027 годов  </t>
  </si>
  <si>
    <t>Доходы 
бюджета
2027 года</t>
  </si>
  <si>
    <t>на 2025 год и плановый период 2026-2027 годов</t>
  </si>
  <si>
    <t xml:space="preserve"> "О бюджете поселка Стрелка-Чуня  на  2025 год                                                                  и плановый период 2026-2027 годов".</t>
  </si>
  <si>
    <t>Распределение бюджетных ассигнований по целевым статьям (муниципальным программам местного бюджета и непрограммным направлениям деятельности), группам и подгруппам видов расходов, разделам, подразделам классификации расходов  бюджета поселка Стрелка-Чуня на 2025год и плановый период 2026-2027 годов</t>
  </si>
  <si>
    <t xml:space="preserve"> "О бюджете поселка Стрелка-Чуня  на  2025 год                                                                                                        и плановый период 2026-2027 годов".</t>
  </si>
  <si>
    <t>Распределение  иных межбюджетных трансфертов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на 2025 год и плановый период 2026 -2027 годов</t>
  </si>
  <si>
    <t xml:space="preserve">  "О бюджете поселка Стрелка-Чуня                                                                                                                                на  2025 год    и плановый период 2026-2027 годов".</t>
  </si>
  <si>
    <t xml:space="preserve">  "О бюджете поселка Стрелка-Чуня на  2025 год                                                                                                          и плановый период 2026-2027 годов".</t>
  </si>
  <si>
    <t>Общий объем заимствований, направляемых на покрытие дефицита бюджета поселения и погашение муниципальных долговых обязательств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</si>
  <si>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</si>
  <si>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Распределение бюджетных инвестиций юридическим лицам,
не являющимся муниципальными учреждениями и 
муниципальными унитарными предприятиями на 2025 год  
</t>
  </si>
  <si>
    <t>к Решению поселкового Совета депутатов № 88  от 23.12.2024г.</t>
  </si>
  <si>
    <t>к Решению поселкового Совета депутатов №88  от 23.12.2024г.</t>
  </si>
  <si>
    <t xml:space="preserve"> №88 от23.12.2024г.</t>
  </si>
  <si>
    <t xml:space="preserve"> №88 от 23.12.2024г.</t>
  </si>
  <si>
    <t xml:space="preserve">  к Решению поселкового Совета депутатов  №88 от 23.12.2024г.</t>
  </si>
  <si>
    <t>к Решению поселкового Совета депутатов  №88 от 23.12.2024г.</t>
  </si>
  <si>
    <t xml:space="preserve">Программа
муниципальных внутренних заимствований
поселка Стрелка-Чуня
на 2025 год и плановый период 2026-2027 годов
</t>
  </si>
  <si>
    <t>Внутренние заимствования                                                        (привлечение/ погашение)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</si>
</sst>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40" x14ac:knownFonts="1">
    <font>
      <sz val="10"/>
      <name val="Arial Cyr"/>
      <charset val="204"/>
    </font>
    <font>
      <sz val="10"/>
      <name val="Arial Cyr"/>
      <charset val="204"/>
    </font>
    <font>
      <sz val="12"/>
      <name val="Times New Roman"/>
      <family val="1"/>
      <charset val="204"/>
    </font>
    <font>
      <sz val="10"/>
      <name val="Times New Roman"/>
      <family val="1"/>
      <charset val="204"/>
    </font>
    <font>
      <sz val="8"/>
      <name val="Arial Cyr"/>
      <charset val="204"/>
    </font>
    <font>
      <sz val="12"/>
      <name val="Arial Cyr"/>
      <charset val="204"/>
    </font>
    <font>
      <sz val="10"/>
      <name val="Arial"/>
      <family val="2"/>
    </font>
    <font>
      <u/>
      <sz val="12"/>
      <name val="Times New Roman"/>
      <family val="1"/>
      <charset val="204"/>
    </font>
    <font>
      <sz val="8"/>
      <color indexed="8"/>
      <name val="Calibri"/>
      <family val="2"/>
      <charset val="204"/>
    </font>
    <font>
      <sz val="10"/>
      <name val="Helv"/>
      <charset val="204"/>
    </font>
    <font>
      <sz val="11"/>
      <name val="Times New Roman"/>
      <family val="1"/>
      <charset val="204"/>
    </font>
    <font>
      <u/>
      <sz val="10"/>
      <name val="Times New Roman"/>
      <family val="1"/>
      <charset val="204"/>
    </font>
    <font>
      <sz val="10"/>
      <name val="Arial"/>
      <family val="2"/>
      <charset val="204"/>
    </font>
    <font>
      <sz val="14"/>
      <name val="Times New Roman"/>
      <family val="1"/>
      <charset val="204"/>
    </font>
    <font>
      <i/>
      <sz val="14"/>
      <name val="Times New Roman"/>
      <family val="1"/>
      <charset val="204"/>
    </font>
    <font>
      <sz val="14"/>
      <name val="Arial Cyr"/>
      <charset val="204"/>
    </font>
    <font>
      <sz val="16"/>
      <name val="Times New Roman"/>
      <family val="1"/>
      <charset val="204"/>
    </font>
    <font>
      <sz val="9"/>
      <name val="Times New Roman"/>
      <family val="1"/>
      <charset val="204"/>
    </font>
    <font>
      <sz val="11"/>
      <color theme="1"/>
      <name val="Calibri"/>
      <family val="2"/>
      <scheme val="minor"/>
    </font>
    <font>
      <sz val="11"/>
      <color theme="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8"/>
      <color theme="3"/>
      <name val="Cambria"/>
      <family val="2"/>
      <scheme val="major"/>
    </font>
    <font>
      <sz val="11"/>
      <color rgb="FF9C6500"/>
      <name val="Calibri"/>
      <family val="2"/>
      <scheme val="minor"/>
    </font>
    <font>
      <sz val="11"/>
      <color rgb="FF9C0006"/>
      <name val="Calibri"/>
      <family val="2"/>
      <scheme val="minor"/>
    </font>
    <font>
      <i/>
      <sz val="11"/>
      <color rgb="FF7F7F7F"/>
      <name val="Calibri"/>
      <family val="2"/>
      <scheme val="minor"/>
    </font>
    <font>
      <sz val="11"/>
      <color rgb="FFFA7D00"/>
      <name val="Calibri"/>
      <family val="2"/>
      <scheme val="minor"/>
    </font>
    <font>
      <sz val="11"/>
      <color rgb="FFFF0000"/>
      <name val="Calibri"/>
      <family val="2"/>
      <scheme val="minor"/>
    </font>
    <font>
      <sz val="11"/>
      <color rgb="FF006100"/>
      <name val="Calibri"/>
      <family val="2"/>
      <scheme val="minor"/>
    </font>
    <font>
      <sz val="8"/>
      <name val="Times New Roman"/>
      <family val="1"/>
      <charset val="204"/>
    </font>
    <font>
      <b/>
      <sz val="14"/>
      <name val="Times New Roman"/>
      <family val="1"/>
      <charset val="204"/>
    </font>
    <font>
      <b/>
      <sz val="14"/>
      <name val="Arial Cyr"/>
      <charset val="204"/>
    </font>
    <font>
      <sz val="13"/>
      <name val="Times New Roman"/>
      <family val="1"/>
      <charset val="204"/>
    </font>
    <font>
      <sz val="11"/>
      <name val="Calibri"/>
      <family val="2"/>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FFFCC"/>
        <bgColor indexed="64"/>
      </patternFill>
    </fill>
    <fill>
      <patternFill patternType="solid">
        <fgColor rgb="FFC6EFCE"/>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2370372631001"/>
      </bottom>
      <diagonal/>
    </border>
  </borders>
  <cellStyleXfs count="52">
    <xf numFmtId="0" fontId="0" fillId="0" borderId="0"/>
    <xf numFmtId="0" fontId="8" fillId="0" borderId="0"/>
    <xf numFmtId="0" fontId="1" fillId="0" borderId="0"/>
    <xf numFmtId="0" fontId="12" fillId="0" borderId="0"/>
    <xf numFmtId="0" fontId="1" fillId="0" borderId="0"/>
    <xf numFmtId="0" fontId="6" fillId="0" borderId="0"/>
    <xf numFmtId="0" fontId="1" fillId="0" borderId="0"/>
    <xf numFmtId="0" fontId="9" fillId="0" borderId="0"/>
    <xf numFmtId="164" fontId="1" fillId="0" borderId="0" applyFont="0" applyFill="0" applyBorder="0" applyAlignment="0" applyProtection="0"/>
    <xf numFmtId="0" fontId="18" fillId="0" borderId="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0" fillId="28" borderId="17" applyNumberFormat="0" applyAlignment="0" applyProtection="0"/>
    <xf numFmtId="0" fontId="21" fillId="29" borderId="18" applyNumberFormat="0" applyAlignment="0" applyProtection="0"/>
    <xf numFmtId="0" fontId="22" fillId="29" borderId="17" applyNumberFormat="0" applyAlignment="0" applyProtection="0"/>
    <xf numFmtId="0" fontId="23" fillId="0" borderId="15" applyNumberFormat="0" applyFill="0" applyAlignment="0" applyProtection="0"/>
    <xf numFmtId="0" fontId="24" fillId="0" borderId="23"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0" borderId="22" applyNumberFormat="0" applyFill="0" applyAlignment="0" applyProtection="0"/>
    <xf numFmtId="0" fontId="27" fillId="30" borderId="20" applyNumberFormat="0" applyAlignment="0" applyProtection="0"/>
    <xf numFmtId="0" fontId="28" fillId="0" borderId="0" applyNumberFormat="0" applyFill="0" applyBorder="0" applyAlignment="0" applyProtection="0"/>
    <xf numFmtId="0" fontId="29" fillId="31" borderId="0" applyNumberFormat="0" applyBorder="0" applyAlignment="0" applyProtection="0"/>
    <xf numFmtId="0" fontId="30" fillId="32" borderId="0" applyNumberFormat="0" applyBorder="0" applyAlignment="0" applyProtection="0"/>
    <xf numFmtId="0" fontId="31" fillId="0" borderId="0" applyNumberFormat="0" applyFill="0" applyBorder="0" applyAlignment="0" applyProtection="0"/>
    <xf numFmtId="0" fontId="18" fillId="33" borderId="21" applyNumberFormat="0" applyAlignment="0" applyProtection="0"/>
    <xf numFmtId="0" fontId="32" fillId="0" borderId="19" applyNumberFormat="0" applyFill="0" applyAlignment="0" applyProtection="0"/>
    <xf numFmtId="0" fontId="33" fillId="0" borderId="0" applyNumberFormat="0" applyFill="0" applyBorder="0" applyAlignment="0" applyProtection="0"/>
    <xf numFmtId="0" fontId="34" fillId="34" borderId="0" applyNumberFormat="0" applyBorder="0" applyAlignment="0" applyProtection="0"/>
    <xf numFmtId="0" fontId="9" fillId="0" borderId="0"/>
  </cellStyleXfs>
  <cellXfs count="225">
    <xf numFmtId="0" fontId="0" fillId="0" borderId="0" xfId="0"/>
    <xf numFmtId="0" fontId="3" fillId="0" borderId="0" xfId="0" applyNumberFormat="1" applyFont="1" applyFill="1"/>
    <xf numFmtId="49" fontId="3" fillId="0" borderId="0" xfId="0" applyNumberFormat="1" applyFont="1" applyFill="1" applyAlignment="1">
      <alignment horizontal="center"/>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5" fillId="0" borderId="0" xfId="0" applyFont="1" applyFill="1"/>
    <xf numFmtId="49" fontId="2" fillId="0" borderId="1" xfId="0" applyNumberFormat="1" applyFont="1" applyFill="1" applyBorder="1" applyAlignment="1">
      <alignment horizontal="center" vertical="top" wrapText="1"/>
    </xf>
    <xf numFmtId="2" fontId="2" fillId="0" borderId="1" xfId="0" applyNumberFormat="1" applyFont="1" applyFill="1" applyBorder="1" applyAlignment="1">
      <alignment vertical="top" wrapText="1"/>
    </xf>
    <xf numFmtId="0" fontId="2" fillId="0" borderId="2" xfId="0" applyNumberFormat="1" applyFont="1" applyFill="1" applyBorder="1" applyAlignment="1">
      <alignment horizontal="center" vertical="center" wrapText="1"/>
    </xf>
    <xf numFmtId="49" fontId="2" fillId="2" borderId="1" xfId="4" applyNumberFormat="1" applyFont="1" applyFill="1" applyBorder="1" applyAlignment="1">
      <alignment horizontal="left" vertical="center" wrapText="1"/>
    </xf>
    <xf numFmtId="0" fontId="2" fillId="0" borderId="1" xfId="2" applyNumberFormat="1" applyFont="1" applyBorder="1" applyAlignment="1">
      <alignment vertical="top" wrapText="1"/>
    </xf>
    <xf numFmtId="2" fontId="2" fillId="0" borderId="1" xfId="2" applyNumberFormat="1" applyFont="1" applyFill="1" applyBorder="1" applyAlignment="1">
      <alignment vertical="top" wrapText="1"/>
    </xf>
    <xf numFmtId="49" fontId="2" fillId="0" borderId="1" xfId="2" applyNumberFormat="1" applyFont="1" applyFill="1" applyBorder="1" applyAlignment="1">
      <alignment horizontal="center" vertical="center" wrapText="1"/>
    </xf>
    <xf numFmtId="49" fontId="2" fillId="0" borderId="0" xfId="0" applyNumberFormat="1" applyFont="1" applyFill="1" applyBorder="1" applyAlignment="1">
      <alignment horizontal="center" vertical="top" wrapText="1"/>
    </xf>
    <xf numFmtId="2" fontId="2" fillId="0" borderId="0" xfId="0" applyNumberFormat="1" applyFont="1" applyFill="1" applyBorder="1" applyAlignment="1">
      <alignment vertical="top" wrapText="1"/>
    </xf>
    <xf numFmtId="49" fontId="2" fillId="0" borderId="0" xfId="0" applyNumberFormat="1" applyFont="1" applyFill="1" applyBorder="1" applyAlignment="1">
      <alignment horizontal="center" vertical="center" wrapText="1"/>
    </xf>
    <xf numFmtId="0" fontId="0" fillId="0" borderId="0" xfId="0" applyFont="1" applyFill="1"/>
    <xf numFmtId="0" fontId="2" fillId="0" borderId="0" xfId="2" applyNumberFormat="1" applyFont="1" applyAlignment="1">
      <alignment vertical="top" wrapText="1"/>
    </xf>
    <xf numFmtId="0" fontId="2" fillId="0" borderId="0" xfId="2" applyFont="1" applyFill="1" applyAlignment="1">
      <alignment vertical="top"/>
    </xf>
    <xf numFmtId="0" fontId="2" fillId="0" borderId="0" xfId="2" applyNumberFormat="1" applyFont="1" applyFill="1" applyAlignment="1">
      <alignment vertical="top" wrapText="1"/>
    </xf>
    <xf numFmtId="0" fontId="2" fillId="0" borderId="0" xfId="2" applyFont="1" applyFill="1"/>
    <xf numFmtId="0" fontId="2" fillId="0" borderId="1" xfId="2" applyNumberFormat="1" applyFont="1" applyBorder="1" applyAlignment="1">
      <alignment horizontal="center" vertical="center" wrapText="1"/>
    </xf>
    <xf numFmtId="49" fontId="2" fillId="0" borderId="1" xfId="2" applyNumberFormat="1" applyFont="1" applyBorder="1" applyAlignment="1">
      <alignment horizontal="center" vertical="center" wrapText="1"/>
    </xf>
    <xf numFmtId="49" fontId="2" fillId="0" borderId="1" xfId="2" applyNumberFormat="1" applyFont="1" applyBorder="1" applyAlignment="1">
      <alignment horizontal="center" vertical="top"/>
    </xf>
    <xf numFmtId="0" fontId="2" fillId="0" borderId="1" xfId="2" applyNumberFormat="1" applyFont="1" applyBorder="1" applyAlignment="1">
      <alignment horizontal="center" vertical="top" wrapText="1"/>
    </xf>
    <xf numFmtId="49" fontId="2" fillId="0" borderId="1" xfId="2" applyNumberFormat="1" applyFont="1" applyBorder="1" applyAlignment="1">
      <alignment horizontal="center"/>
    </xf>
    <xf numFmtId="49" fontId="2" fillId="0" borderId="1" xfId="2" applyNumberFormat="1" applyFont="1" applyBorder="1" applyAlignment="1">
      <alignment horizontal="center" wrapText="1"/>
    </xf>
    <xf numFmtId="165" fontId="2" fillId="0" borderId="1" xfId="2" applyNumberFormat="1" applyFont="1" applyBorder="1" applyAlignment="1">
      <alignment wrapText="1"/>
    </xf>
    <xf numFmtId="49" fontId="2" fillId="0" borderId="1" xfId="2" applyNumberFormat="1" applyFont="1" applyBorder="1" applyAlignment="1">
      <alignment horizontal="center" vertical="top" wrapText="1"/>
    </xf>
    <xf numFmtId="49" fontId="2" fillId="2" borderId="1" xfId="7" applyNumberFormat="1" applyFont="1" applyFill="1" applyBorder="1" applyAlignment="1">
      <alignment horizontal="center" vertical="center" wrapText="1"/>
    </xf>
    <xf numFmtId="0" fontId="2" fillId="2" borderId="1" xfId="7" applyFont="1" applyFill="1" applyBorder="1" applyAlignment="1">
      <alignment vertical="top" wrapText="1"/>
    </xf>
    <xf numFmtId="0" fontId="3" fillId="0" borderId="0" xfId="0" applyFont="1"/>
    <xf numFmtId="0" fontId="0" fillId="0" borderId="0" xfId="0" applyFont="1" applyAlignment="1"/>
    <xf numFmtId="0" fontId="0" fillId="0" borderId="0" xfId="0" applyFont="1"/>
    <xf numFmtId="0" fontId="3" fillId="0" borderId="1" xfId="0" applyFont="1" applyBorder="1"/>
    <xf numFmtId="0" fontId="3" fillId="0" borderId="1" xfId="0" applyFont="1" applyBorder="1" applyAlignment="1">
      <alignment horizontal="center"/>
    </xf>
    <xf numFmtId="0" fontId="10" fillId="0" borderId="1" xfId="0" applyNumberFormat="1" applyFont="1" applyFill="1" applyBorder="1" applyAlignment="1">
      <alignment vertical="top" wrapText="1"/>
    </xf>
    <xf numFmtId="0" fontId="3" fillId="0" borderId="0" xfId="5" applyFont="1" applyFill="1" applyAlignment="1">
      <alignment horizontal="right" wrapText="1"/>
    </xf>
    <xf numFmtId="49" fontId="2" fillId="0" borderId="1" xfId="0" applyNumberFormat="1" applyFont="1" applyFill="1" applyBorder="1" applyAlignment="1">
      <alignment horizontal="center" wrapText="1"/>
    </xf>
    <xf numFmtId="49" fontId="2" fillId="0" borderId="1" xfId="2" applyNumberFormat="1" applyFont="1" applyFill="1" applyBorder="1" applyAlignment="1">
      <alignment horizontal="center" wrapText="1"/>
    </xf>
    <xf numFmtId="165" fontId="2" fillId="0" borderId="1" xfId="0" applyNumberFormat="1" applyFont="1" applyFill="1" applyBorder="1" applyAlignment="1">
      <alignment horizontal="right" wrapText="1"/>
    </xf>
    <xf numFmtId="165" fontId="2" fillId="0" borderId="1" xfId="2" applyNumberFormat="1" applyFont="1" applyFill="1" applyBorder="1" applyAlignment="1">
      <alignment horizontal="right" wrapText="1"/>
    </xf>
    <xf numFmtId="165" fontId="2" fillId="0" borderId="1" xfId="0" applyNumberFormat="1" applyFont="1" applyFill="1" applyBorder="1" applyAlignment="1">
      <alignment horizontal="right"/>
    </xf>
    <xf numFmtId="49" fontId="3" fillId="0" borderId="0" xfId="0" applyNumberFormat="1" applyFont="1" applyFill="1" applyAlignment="1">
      <alignment horizontal="center" vertical="top"/>
    </xf>
    <xf numFmtId="49" fontId="3" fillId="0" borderId="0" xfId="0" applyNumberFormat="1" applyFont="1" applyFill="1" applyAlignment="1">
      <alignment horizontal="center" vertical="center"/>
    </xf>
    <xf numFmtId="2" fontId="2" fillId="0" borderId="1" xfId="2" applyNumberFormat="1" applyFont="1" applyFill="1" applyBorder="1" applyAlignment="1">
      <alignment vertical="center" wrapText="1"/>
    </xf>
    <xf numFmtId="49" fontId="2" fillId="0" borderId="1" xfId="0" applyNumberFormat="1" applyFont="1" applyFill="1" applyBorder="1" applyAlignment="1">
      <alignment horizontal="left" vertical="top" wrapText="1"/>
    </xf>
    <xf numFmtId="0" fontId="2" fillId="0" borderId="1" xfId="2" applyNumberFormat="1" applyFont="1" applyFill="1" applyBorder="1" applyAlignment="1">
      <alignment vertical="top" wrapText="1"/>
    </xf>
    <xf numFmtId="165" fontId="2" fillId="0" borderId="0" xfId="0" applyNumberFormat="1" applyFont="1" applyFill="1" applyBorder="1" applyAlignment="1">
      <alignment vertical="top" wrapText="1"/>
    </xf>
    <xf numFmtId="49" fontId="2" fillId="0" borderId="0" xfId="0" applyNumberFormat="1" applyFont="1" applyFill="1"/>
    <xf numFmtId="49" fontId="7" fillId="0" borderId="0" xfId="0" applyNumberFormat="1" applyFont="1" applyFill="1"/>
    <xf numFmtId="49" fontId="2" fillId="0" borderId="1" xfId="4" applyNumberFormat="1" applyFont="1" applyFill="1" applyBorder="1" applyAlignment="1">
      <alignment horizontal="left" vertical="center" wrapText="1"/>
    </xf>
    <xf numFmtId="0" fontId="2" fillId="0" borderId="1" xfId="0" applyFont="1" applyFill="1" applyBorder="1" applyAlignment="1">
      <alignment horizontal="center" wrapText="1"/>
    </xf>
    <xf numFmtId="49" fontId="2" fillId="0" borderId="1" xfId="4" applyNumberFormat="1" applyFont="1" applyFill="1" applyBorder="1" applyAlignment="1">
      <alignment horizontal="left" vertical="top" wrapText="1"/>
    </xf>
    <xf numFmtId="165" fontId="2" fillId="0" borderId="1" xfId="6" applyNumberFormat="1" applyFont="1" applyFill="1" applyBorder="1" applyAlignment="1">
      <alignment horizontal="right" wrapText="1"/>
    </xf>
    <xf numFmtId="49" fontId="2" fillId="0" borderId="1" xfId="6" applyNumberFormat="1" applyFont="1" applyFill="1" applyBorder="1" applyAlignment="1">
      <alignment horizontal="center" vertical="center" wrapText="1"/>
    </xf>
    <xf numFmtId="49" fontId="2" fillId="0" borderId="1" xfId="4" applyNumberFormat="1" applyFont="1" applyFill="1" applyBorder="1" applyAlignment="1">
      <alignment horizontal="center" wrapText="1"/>
    </xf>
    <xf numFmtId="0" fontId="2" fillId="0" borderId="0" xfId="0" applyFont="1" applyFill="1" applyBorder="1" applyAlignment="1">
      <alignment horizontal="center" vertical="top" wrapText="1"/>
    </xf>
    <xf numFmtId="49" fontId="11" fillId="0" borderId="0" xfId="0" applyNumberFormat="1" applyFont="1" applyFill="1" applyAlignment="1">
      <alignment horizontal="center" vertical="center"/>
    </xf>
    <xf numFmtId="0" fontId="3" fillId="0" borderId="1" xfId="0" applyNumberFormat="1" applyFont="1" applyFill="1" applyBorder="1" applyAlignment="1">
      <alignment horizontal="center" vertical="center" textRotation="90" wrapText="1"/>
    </xf>
    <xf numFmtId="0" fontId="2" fillId="0" borderId="0" xfId="0" applyFont="1" applyAlignment="1">
      <alignment horizontal="center" vertical="center"/>
    </xf>
    <xf numFmtId="0" fontId="2" fillId="0" borderId="3" xfId="7" applyFont="1" applyFill="1" applyBorder="1" applyAlignment="1">
      <alignment vertical="top" wrapText="1"/>
    </xf>
    <xf numFmtId="49" fontId="10" fillId="0" borderId="1" xfId="0" applyNumberFormat="1" applyFont="1" applyFill="1" applyBorder="1" applyAlignment="1">
      <alignment horizontal="center" vertical="top"/>
    </xf>
    <xf numFmtId="49" fontId="10" fillId="0" borderId="4" xfId="0" applyNumberFormat="1" applyFont="1" applyFill="1" applyBorder="1" applyAlignment="1">
      <alignment horizontal="center" vertical="top"/>
    </xf>
    <xf numFmtId="49" fontId="2" fillId="0" borderId="1" xfId="4" applyNumberFormat="1" applyFont="1" applyFill="1" applyBorder="1" applyAlignment="1">
      <alignment horizontal="left" vertical="top"/>
    </xf>
    <xf numFmtId="49" fontId="2" fillId="0" borderId="1" xfId="4" applyNumberFormat="1" applyFont="1" applyFill="1" applyBorder="1" applyAlignment="1">
      <alignment horizontal="center" vertical="center" wrapText="1"/>
    </xf>
    <xf numFmtId="49" fontId="3" fillId="0" borderId="0" xfId="0" applyNumberFormat="1" applyFont="1" applyFill="1" applyAlignment="1">
      <alignment horizontal="right" vertical="center" wrapText="1"/>
    </xf>
    <xf numFmtId="0" fontId="2" fillId="0" borderId="0" xfId="0" applyFont="1" applyFill="1" applyAlignment="1">
      <alignment wrapText="1"/>
    </xf>
    <xf numFmtId="0" fontId="3" fillId="0" borderId="0" xfId="0" applyFont="1" applyFill="1"/>
    <xf numFmtId="0" fontId="13" fillId="0" borderId="0" xfId="0" applyFont="1"/>
    <xf numFmtId="0" fontId="3" fillId="0" borderId="0" xfId="0" applyFont="1" applyFill="1" applyAlignment="1">
      <alignment horizontal="center"/>
    </xf>
    <xf numFmtId="0" fontId="13" fillId="0" borderId="0" xfId="0" applyFont="1" applyAlignment="1"/>
    <xf numFmtId="0" fontId="13" fillId="0" borderId="0" xfId="0" applyFont="1" applyAlignment="1">
      <alignment horizontal="right"/>
    </xf>
    <xf numFmtId="0" fontId="13" fillId="0" borderId="0" xfId="0" applyFont="1" applyAlignment="1">
      <alignment horizontal="right" wrapText="1"/>
    </xf>
    <xf numFmtId="165"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0" fontId="13" fillId="0" borderId="4" xfId="0" applyFont="1" applyBorder="1" applyAlignment="1">
      <alignment horizontal="center" wrapText="1"/>
    </xf>
    <xf numFmtId="0" fontId="13" fillId="0" borderId="1" xfId="0" applyFont="1" applyBorder="1" applyAlignment="1">
      <alignment horizontal="center" wrapText="1"/>
    </xf>
    <xf numFmtId="0" fontId="13" fillId="0" borderId="1" xfId="0" applyFont="1" applyBorder="1" applyAlignment="1">
      <alignment horizontal="center"/>
    </xf>
    <xf numFmtId="165" fontId="13" fillId="0" borderId="4" xfId="0" applyNumberFormat="1" applyFont="1" applyBorder="1" applyAlignment="1" applyProtection="1">
      <alignment horizontal="center"/>
      <protection locked="0"/>
    </xf>
    <xf numFmtId="0" fontId="15" fillId="0" borderId="0" xfId="0" applyFont="1"/>
    <xf numFmtId="0" fontId="2" fillId="0" borderId="0" xfId="0" applyFont="1" applyFill="1" applyAlignment="1">
      <alignment vertical="top" wrapText="1"/>
    </xf>
    <xf numFmtId="0" fontId="3" fillId="0" borderId="0" xfId="0" applyFont="1" applyAlignment="1">
      <alignment wrapText="1"/>
    </xf>
    <xf numFmtId="0" fontId="2" fillId="0" borderId="1" xfId="0" applyFont="1" applyFill="1" applyBorder="1" applyAlignment="1">
      <alignment wrapText="1"/>
    </xf>
    <xf numFmtId="0" fontId="2" fillId="0" borderId="12" xfId="0" applyFont="1" applyBorder="1" applyAlignment="1">
      <alignment horizontal="center" vertical="center" wrapText="1"/>
    </xf>
    <xf numFmtId="0" fontId="2" fillId="0" borderId="12" xfId="0" applyFont="1" applyBorder="1" applyAlignment="1">
      <alignment horizontal="center" vertical="top" wrapText="1"/>
    </xf>
    <xf numFmtId="0" fontId="2" fillId="0" borderId="12" xfId="0" applyFont="1" applyBorder="1" applyAlignment="1">
      <alignment vertical="top" wrapText="1"/>
    </xf>
    <xf numFmtId="0" fontId="2" fillId="0" borderId="12" xfId="0" applyFont="1" applyBorder="1" applyAlignment="1">
      <alignment wrapText="1"/>
    </xf>
    <xf numFmtId="0" fontId="2" fillId="0" borderId="10" xfId="0" applyFont="1" applyBorder="1" applyAlignment="1">
      <alignment wrapText="1"/>
    </xf>
    <xf numFmtId="0" fontId="2" fillId="0" borderId="12" xfId="0" applyFont="1" applyBorder="1" applyAlignment="1">
      <alignment horizontal="justify" wrapText="1"/>
    </xf>
    <xf numFmtId="165" fontId="2" fillId="0" borderId="12" xfId="0" applyNumberFormat="1" applyFont="1" applyBorder="1" applyAlignment="1">
      <alignment horizontal="right" vertical="center" wrapText="1"/>
    </xf>
    <xf numFmtId="165" fontId="2" fillId="0" borderId="13" xfId="0" applyNumberFormat="1" applyFont="1" applyBorder="1" applyAlignment="1">
      <alignment horizontal="right" vertical="center" wrapText="1"/>
    </xf>
    <xf numFmtId="165" fontId="2" fillId="0" borderId="11" xfId="0" applyNumberFormat="1" applyFont="1" applyBorder="1" applyAlignment="1">
      <alignment horizontal="right" vertical="center" wrapText="1"/>
    </xf>
    <xf numFmtId="165" fontId="2" fillId="0" borderId="10" xfId="0" applyNumberFormat="1" applyFont="1" applyBorder="1" applyAlignment="1">
      <alignment horizontal="right"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pplyAlignment="1">
      <alignment horizontal="center" vertical="top" wrapText="1"/>
    </xf>
    <xf numFmtId="0" fontId="3" fillId="0" borderId="0" xfId="0" applyFont="1" applyAlignment="1"/>
    <xf numFmtId="0" fontId="10" fillId="0" borderId="1" xfId="0" applyFont="1" applyFill="1" applyBorder="1" applyAlignment="1">
      <alignment horizontal="center" vertical="top"/>
    </xf>
    <xf numFmtId="165" fontId="13" fillId="0" borderId="1" xfId="0" applyNumberFormat="1" applyFont="1" applyBorder="1" applyAlignment="1" applyProtection="1">
      <alignment horizontal="center"/>
      <protection locked="0"/>
    </xf>
    <xf numFmtId="0" fontId="2" fillId="0" borderId="9" xfId="0" applyFont="1" applyBorder="1" applyAlignment="1">
      <alignment horizontal="center" vertical="center" wrapText="1"/>
    </xf>
    <xf numFmtId="0" fontId="3" fillId="0" borderId="0" xfId="0" applyFont="1" applyFill="1" applyAlignment="1"/>
    <xf numFmtId="165" fontId="0" fillId="0" borderId="0" xfId="0" applyNumberFormat="1" applyFont="1"/>
    <xf numFmtId="0" fontId="2" fillId="0" borderId="0" xfId="2" applyFont="1" applyFill="1" applyAlignment="1">
      <alignment horizontal="center" vertical="top" wrapText="1"/>
    </xf>
    <xf numFmtId="0" fontId="2" fillId="0" borderId="0" xfId="2" applyNumberFormat="1" applyFont="1" applyFill="1" applyAlignment="1">
      <alignment horizontal="center" vertical="top" wrapText="1"/>
    </xf>
    <xf numFmtId="49" fontId="0" fillId="0" borderId="0" xfId="0" applyNumberFormat="1" applyFont="1" applyFill="1" applyAlignment="1">
      <alignment horizontal="center" vertical="top"/>
    </xf>
    <xf numFmtId="0" fontId="0" fillId="0" borderId="0" xfId="0" applyNumberFormat="1" applyFont="1" applyFill="1"/>
    <xf numFmtId="49" fontId="0" fillId="0" borderId="0" xfId="0" applyNumberFormat="1" applyFont="1" applyFill="1" applyAlignment="1">
      <alignment horizontal="center"/>
    </xf>
    <xf numFmtId="0" fontId="2" fillId="0" borderId="0" xfId="0" applyFont="1" applyFill="1" applyAlignment="1"/>
    <xf numFmtId="0" fontId="2" fillId="0" borderId="0" xfId="0" applyFont="1" applyFill="1" applyAlignment="1">
      <alignment horizontal="center" vertical="top"/>
    </xf>
    <xf numFmtId="0" fontId="0" fillId="0" borderId="1" xfId="0" applyFont="1" applyFill="1" applyBorder="1"/>
    <xf numFmtId="0" fontId="2" fillId="0" borderId="1" xfId="0" applyFont="1" applyFill="1" applyBorder="1" applyAlignment="1">
      <alignment vertical="top" wrapText="1"/>
    </xf>
    <xf numFmtId="49" fontId="17" fillId="0" borderId="1" xfId="0" applyNumberFormat="1" applyFont="1" applyFill="1" applyBorder="1" applyAlignment="1">
      <alignment horizontal="center" vertical="top" wrapText="1"/>
    </xf>
    <xf numFmtId="49" fontId="17" fillId="0" borderId="1" xfId="4" applyNumberFormat="1" applyFont="1" applyFill="1" applyBorder="1" applyAlignment="1">
      <alignment horizontal="center" vertical="center" wrapText="1"/>
    </xf>
    <xf numFmtId="49" fontId="2" fillId="0" borderId="1" xfId="4" applyNumberFormat="1" applyFont="1" applyFill="1" applyBorder="1" applyAlignment="1">
      <alignment vertical="top" wrapText="1"/>
    </xf>
    <xf numFmtId="2" fontId="2" fillId="0" borderId="0" xfId="0" applyNumberFormat="1" applyFont="1" applyFill="1" applyAlignment="1">
      <alignment wrapText="1"/>
    </xf>
    <xf numFmtId="2" fontId="2" fillId="0" borderId="0" xfId="0" applyNumberFormat="1" applyFont="1" applyFill="1" applyAlignment="1">
      <alignment vertical="top" wrapText="1"/>
    </xf>
    <xf numFmtId="0" fontId="0" fillId="0" borderId="0" xfId="0" applyFont="1" applyFill="1" applyAlignment="1">
      <alignment vertical="top"/>
    </xf>
    <xf numFmtId="0" fontId="2" fillId="0" borderId="1" xfId="0" applyFont="1" applyFill="1" applyBorder="1" applyAlignment="1">
      <alignment horizontal="center" vertical="top" wrapText="1"/>
    </xf>
    <xf numFmtId="165" fontId="0" fillId="0" borderId="0" xfId="0" applyNumberFormat="1" applyFont="1" applyFill="1"/>
    <xf numFmtId="0" fontId="3" fillId="0" borderId="0" xfId="0" quotePrefix="1"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Alignment="1">
      <alignment wrapText="1"/>
    </xf>
    <xf numFmtId="0" fontId="15" fillId="0" borderId="0" xfId="0" applyFont="1" applyAlignment="1">
      <alignment wrapText="1"/>
    </xf>
    <xf numFmtId="0" fontId="13" fillId="0" borderId="0" xfId="0" quotePrefix="1" applyFont="1" applyAlignment="1">
      <alignment wrapText="1"/>
    </xf>
    <xf numFmtId="49" fontId="13" fillId="0" borderId="0" xfId="0" quotePrefix="1" applyNumberFormat="1" applyFont="1" applyAlignment="1">
      <alignment wrapText="1"/>
    </xf>
    <xf numFmtId="49" fontId="0" fillId="0" borderId="0" xfId="0" applyNumberFormat="1" applyFont="1"/>
    <xf numFmtId="0" fontId="2" fillId="0" borderId="13" xfId="0" applyFont="1" applyBorder="1" applyAlignment="1">
      <alignment wrapText="1"/>
    </xf>
    <xf numFmtId="0" fontId="2" fillId="0" borderId="11" xfId="0" applyFont="1" applyBorder="1" applyAlignment="1">
      <alignment wrapText="1"/>
    </xf>
    <xf numFmtId="0" fontId="0" fillId="0" borderId="0" xfId="0" applyFont="1" applyAlignment="1">
      <alignment vertical="top"/>
    </xf>
    <xf numFmtId="0" fontId="0" fillId="0" borderId="0" xfId="0" applyNumberFormat="1" applyFont="1" applyFill="1" applyAlignment="1">
      <alignment vertical="top"/>
    </xf>
    <xf numFmtId="0" fontId="2" fillId="0" borderId="0" xfId="0" applyFont="1" applyFill="1" applyAlignment="1">
      <alignment vertical="top"/>
    </xf>
    <xf numFmtId="0" fontId="3" fillId="0" borderId="0" xfId="0" applyNumberFormat="1" applyFont="1" applyFill="1" applyAlignment="1">
      <alignment vertical="top"/>
    </xf>
    <xf numFmtId="0" fontId="2" fillId="0" borderId="1" xfId="0" applyNumberFormat="1" applyFont="1" applyFill="1" applyBorder="1" applyAlignment="1">
      <alignment horizontal="center" vertical="top" wrapText="1"/>
    </xf>
    <xf numFmtId="0" fontId="10" fillId="0" borderId="1" xfId="0" applyNumberFormat="1" applyFont="1" applyFill="1" applyBorder="1" applyAlignment="1" applyProtection="1">
      <alignment vertical="top" wrapText="1"/>
      <protection locked="0"/>
    </xf>
    <xf numFmtId="0" fontId="10" fillId="0" borderId="1" xfId="0" applyFont="1" applyFill="1" applyBorder="1" applyAlignment="1">
      <alignment vertical="top" wrapText="1"/>
    </xf>
    <xf numFmtId="0" fontId="3" fillId="0" borderId="4" xfId="7" applyFont="1" applyFill="1" applyBorder="1" applyAlignment="1">
      <alignment vertical="top" wrapText="1"/>
    </xf>
    <xf numFmtId="0" fontId="3" fillId="0" borderId="1" xfId="0" applyFont="1" applyFill="1" applyBorder="1" applyAlignment="1">
      <alignment horizontal="center" vertical="top"/>
    </xf>
    <xf numFmtId="0" fontId="2" fillId="0" borderId="8" xfId="0" applyFont="1" applyFill="1" applyBorder="1" applyAlignment="1">
      <alignment horizontal="justify" vertical="top" wrapText="1"/>
    </xf>
    <xf numFmtId="0" fontId="0" fillId="0" borderId="0" xfId="0" applyFont="1" applyFill="1" applyAlignment="1">
      <alignment vertical="top" wrapText="1"/>
    </xf>
    <xf numFmtId="0" fontId="2" fillId="0" borderId="1" xfId="7" applyFont="1" applyFill="1" applyBorder="1" applyAlignment="1">
      <alignment vertical="top" wrapText="1"/>
    </xf>
    <xf numFmtId="0" fontId="2" fillId="0" borderId="0" xfId="0" applyFont="1" applyFill="1" applyAlignment="1">
      <alignment vertical="center" wrapText="1"/>
    </xf>
    <xf numFmtId="49" fontId="2" fillId="3" borderId="1" xfId="0" applyNumberFormat="1" applyFont="1" applyFill="1" applyBorder="1" applyAlignment="1">
      <alignment horizontal="center"/>
    </xf>
    <xf numFmtId="0" fontId="2" fillId="0" borderId="0" xfId="0" applyFont="1" applyAlignment="1">
      <alignment horizontal="right"/>
    </xf>
    <xf numFmtId="0" fontId="35" fillId="0" borderId="0" xfId="0" applyFont="1" applyAlignment="1">
      <alignment horizontal="right"/>
    </xf>
    <xf numFmtId="0" fontId="2" fillId="0" borderId="0" xfId="0" applyFont="1"/>
    <xf numFmtId="0" fontId="3" fillId="0" borderId="1" xfId="0" applyFont="1" applyBorder="1" applyAlignment="1">
      <alignment horizontal="center" vertical="distributed"/>
    </xf>
    <xf numFmtId="0" fontId="3" fillId="0" borderId="1" xfId="0" applyFont="1" applyBorder="1" applyAlignment="1">
      <alignment horizontal="left"/>
    </xf>
    <xf numFmtId="0" fontId="3" fillId="0" borderId="1" xfId="0" applyFont="1" applyBorder="1" applyAlignment="1">
      <alignment horizontal="left" wrapText="1"/>
    </xf>
    <xf numFmtId="165" fontId="3" fillId="0" borderId="1" xfId="0" applyNumberFormat="1" applyFont="1" applyBorder="1" applyAlignment="1">
      <alignment horizontal="center"/>
    </xf>
    <xf numFmtId="0" fontId="3" fillId="0" borderId="1" xfId="0" applyFont="1" applyBorder="1" applyAlignment="1">
      <alignment horizontal="left" vertical="top" wrapText="1"/>
    </xf>
    <xf numFmtId="0" fontId="3" fillId="0" borderId="0" xfId="0" applyFont="1" applyAlignment="1">
      <alignment vertical="distributed"/>
    </xf>
    <xf numFmtId="165" fontId="36" fillId="0" borderId="4" xfId="0" applyNumberFormat="1" applyFont="1" applyBorder="1" applyAlignment="1" applyProtection="1">
      <alignment horizontal="center"/>
      <protection locked="0"/>
    </xf>
    <xf numFmtId="165" fontId="36" fillId="0" borderId="1" xfId="0" applyNumberFormat="1" applyFont="1" applyBorder="1" applyAlignment="1" applyProtection="1">
      <alignment horizontal="center"/>
      <protection locked="0"/>
    </xf>
    <xf numFmtId="0" fontId="2" fillId="0" borderId="0" xfId="0" applyFont="1" applyAlignment="1">
      <alignment vertical="top" wrapText="1"/>
    </xf>
    <xf numFmtId="165" fontId="38" fillId="0" borderId="1" xfId="0" applyNumberFormat="1" applyFont="1" applyFill="1" applyBorder="1" applyAlignment="1">
      <alignment horizontal="right" vertical="top"/>
    </xf>
    <xf numFmtId="165" fontId="38" fillId="0" borderId="1" xfId="0" applyNumberFormat="1" applyFont="1" applyFill="1" applyBorder="1" applyAlignment="1">
      <alignment horizontal="right"/>
    </xf>
    <xf numFmtId="166" fontId="0" fillId="0" borderId="0" xfId="0" applyNumberFormat="1" applyFont="1" applyFill="1"/>
    <xf numFmtId="49" fontId="3" fillId="0" borderId="1" xfId="8" applyNumberFormat="1" applyFont="1" applyFill="1" applyBorder="1" applyAlignment="1">
      <alignment horizontal="center" vertical="center" textRotation="90" wrapText="1"/>
    </xf>
    <xf numFmtId="0" fontId="2" fillId="0" borderId="0" xfId="2" applyFont="1" applyFill="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right"/>
    </xf>
    <xf numFmtId="0" fontId="2" fillId="0" borderId="0" xfId="0" applyFont="1" applyFill="1" applyAlignment="1">
      <alignment horizontal="right"/>
    </xf>
    <xf numFmtId="0" fontId="0" fillId="0" borderId="0" xfId="0" applyFont="1" applyFill="1" applyAlignment="1"/>
    <xf numFmtId="0" fontId="10" fillId="0" borderId="0" xfId="0" applyFont="1" applyFill="1" applyAlignment="1">
      <alignment vertical="top" wrapText="1"/>
    </xf>
    <xf numFmtId="0" fontId="3" fillId="0" borderId="1" xfId="0" applyFont="1" applyFill="1" applyBorder="1"/>
    <xf numFmtId="0" fontId="3" fillId="0" borderId="1" xfId="0" applyFont="1" applyFill="1" applyBorder="1" applyAlignment="1">
      <alignment horizontal="center"/>
    </xf>
    <xf numFmtId="3" fontId="3" fillId="0" borderId="1" xfId="0" applyNumberFormat="1" applyFont="1" applyFill="1" applyBorder="1" applyAlignment="1">
      <alignment horizontal="center"/>
    </xf>
    <xf numFmtId="165" fontId="38" fillId="0" borderId="1" xfId="7" applyNumberFormat="1" applyFont="1" applyFill="1" applyBorder="1" applyAlignment="1">
      <alignment vertical="center" wrapText="1"/>
    </xf>
    <xf numFmtId="165" fontId="38" fillId="0" borderId="1" xfId="7" applyNumberFormat="1" applyFont="1" applyFill="1" applyBorder="1" applyAlignment="1">
      <alignment horizontal="right" wrapText="1"/>
    </xf>
    <xf numFmtId="0" fontId="10" fillId="0" borderId="0" xfId="0" applyFont="1" applyFill="1" applyAlignment="1">
      <alignment horizontal="right" wrapText="1"/>
    </xf>
    <xf numFmtId="0" fontId="10" fillId="0" borderId="0" xfId="0" applyFont="1" applyFill="1" applyAlignment="1">
      <alignment horizontal="right" vertical="top" wrapText="1"/>
    </xf>
    <xf numFmtId="0" fontId="0" fillId="0" borderId="0" xfId="2" applyFont="1"/>
    <xf numFmtId="0" fontId="2" fillId="0" borderId="0" xfId="2" applyFont="1" applyFill="1" applyAlignment="1">
      <alignment horizontal="right"/>
    </xf>
    <xf numFmtId="0" fontId="2" fillId="0" borderId="7" xfId="0" quotePrefix="1" applyNumberFormat="1" applyFont="1" applyFill="1" applyBorder="1" applyAlignment="1">
      <alignment horizontal="left" vertical="top" wrapText="1"/>
    </xf>
    <xf numFmtId="165" fontId="2" fillId="0" borderId="1" xfId="0" applyNumberFormat="1" applyFont="1" applyFill="1" applyBorder="1" applyAlignment="1">
      <alignment horizontal="right" vertical="top" wrapText="1"/>
    </xf>
    <xf numFmtId="0" fontId="2" fillId="0" borderId="1" xfId="0" applyFont="1" applyFill="1" applyBorder="1" applyAlignment="1">
      <alignment horizontal="center"/>
    </xf>
    <xf numFmtId="0" fontId="2" fillId="0" borderId="1" xfId="0" applyFont="1" applyFill="1" applyBorder="1" applyAlignment="1">
      <alignment horizontal="center" vertical="center"/>
    </xf>
    <xf numFmtId="165" fontId="2" fillId="0" borderId="1" xfId="0" applyNumberFormat="1" applyFont="1" applyFill="1" applyBorder="1" applyAlignment="1">
      <alignment horizontal="center"/>
    </xf>
    <xf numFmtId="0" fontId="39" fillId="0" borderId="0" xfId="0" applyFont="1" applyFill="1"/>
    <xf numFmtId="49" fontId="2" fillId="0" borderId="1" xfId="0" applyNumberFormat="1" applyFont="1" applyFill="1" applyBorder="1" applyAlignment="1">
      <alignment horizontal="center"/>
    </xf>
    <xf numFmtId="0" fontId="2" fillId="0" borderId="1" xfId="0" applyFont="1"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xf>
    <xf numFmtId="0" fontId="13" fillId="0" borderId="1" xfId="51" applyFont="1" applyFill="1" applyBorder="1" applyAlignment="1">
      <alignment vertical="top" wrapText="1"/>
    </xf>
    <xf numFmtId="0" fontId="13" fillId="0" borderId="0" xfId="0" applyFont="1" applyAlignment="1">
      <alignment wrapText="1"/>
    </xf>
    <xf numFmtId="0" fontId="10" fillId="0" borderId="1" xfId="0" quotePrefix="1" applyNumberFormat="1" applyFont="1" applyFill="1" applyBorder="1" applyAlignment="1">
      <alignment vertical="top" wrapText="1"/>
    </xf>
    <xf numFmtId="165" fontId="2" fillId="0" borderId="3"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2" fillId="0" borderId="0" xfId="0" applyFont="1" applyAlignment="1">
      <alignment horizontal="center"/>
    </xf>
    <xf numFmtId="0" fontId="3" fillId="0" borderId="0" xfId="0" applyFont="1" applyAlignment="1">
      <alignment horizontal="right"/>
    </xf>
    <xf numFmtId="0" fontId="35" fillId="0" borderId="0" xfId="0" applyFont="1" applyAlignment="1">
      <alignment horizontal="right"/>
    </xf>
    <xf numFmtId="0" fontId="2" fillId="0" borderId="0" xfId="0" applyFont="1" applyFill="1" applyAlignment="1">
      <alignment horizontal="right"/>
    </xf>
    <xf numFmtId="0" fontId="3" fillId="0" borderId="0" xfId="0" applyFont="1" applyFill="1" applyBorder="1" applyAlignment="1">
      <alignment horizontal="right" vertical="top" wrapText="1"/>
    </xf>
    <xf numFmtId="0" fontId="3" fillId="0" borderId="0" xfId="0" applyFont="1" applyFill="1" applyAlignment="1">
      <alignment horizontal="right" vertical="top" wrapText="1"/>
    </xf>
    <xf numFmtId="49" fontId="10" fillId="0" borderId="1" xfId="0" applyNumberFormat="1" applyFont="1" applyFill="1" applyBorder="1" applyAlignment="1">
      <alignment horizontal="left" vertical="center"/>
    </xf>
    <xf numFmtId="0" fontId="3" fillId="0" borderId="0" xfId="0" applyFont="1" applyFill="1" applyAlignment="1">
      <alignment horizontal="right" wrapText="1"/>
    </xf>
    <xf numFmtId="0" fontId="13" fillId="0" borderId="0" xfId="0" applyFont="1" applyFill="1" applyBorder="1" applyAlignment="1">
      <alignment horizontal="center" vertical="top" wrapText="1"/>
    </xf>
    <xf numFmtId="0" fontId="16" fillId="0" borderId="0" xfId="0" applyFont="1" applyFill="1" applyBorder="1" applyAlignment="1">
      <alignment horizontal="center" vertical="center" wrapText="1"/>
    </xf>
    <xf numFmtId="0" fontId="0" fillId="0" borderId="6" xfId="0" applyFont="1" applyFill="1" applyBorder="1" applyAlignment="1">
      <alignment horizontal="right"/>
    </xf>
    <xf numFmtId="49" fontId="3" fillId="0" borderId="1" xfId="8" applyNumberFormat="1" applyFont="1" applyFill="1" applyBorder="1" applyAlignment="1">
      <alignment horizontal="center" vertical="center" textRotation="90" wrapText="1"/>
    </xf>
    <xf numFmtId="0" fontId="3" fillId="0" borderId="1" xfId="0" applyFont="1" applyFill="1" applyBorder="1" applyAlignment="1">
      <alignment horizontal="center" vertical="center" textRotation="90"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top" wrapText="1"/>
    </xf>
    <xf numFmtId="0" fontId="3" fillId="0" borderId="1" xfId="0" quotePrefix="1" applyNumberFormat="1" applyFont="1" applyFill="1" applyBorder="1" applyAlignment="1">
      <alignment horizontal="center" vertical="top" wrapText="1"/>
    </xf>
    <xf numFmtId="165" fontId="3" fillId="0" borderId="2" xfId="0" applyNumberFormat="1" applyFont="1" applyFill="1" applyBorder="1" applyAlignment="1">
      <alignment horizontal="center" vertical="center" wrapText="1"/>
    </xf>
    <xf numFmtId="165" fontId="3" fillId="0" borderId="5" xfId="0" applyNumberFormat="1" applyFont="1" applyFill="1" applyBorder="1" applyAlignment="1">
      <alignment horizontal="center" vertical="center" wrapText="1"/>
    </xf>
    <xf numFmtId="0" fontId="2" fillId="0" borderId="1" xfId="2" applyNumberFormat="1" applyFont="1" applyBorder="1" applyAlignment="1">
      <alignment horizontal="left" vertical="top" wrapText="1"/>
    </xf>
    <xf numFmtId="0" fontId="3" fillId="0" borderId="0" xfId="0" applyFont="1" applyAlignment="1">
      <alignment horizontal="right" wrapText="1"/>
    </xf>
    <xf numFmtId="0" fontId="2" fillId="0" borderId="0" xfId="2" applyFont="1" applyFill="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right"/>
    </xf>
    <xf numFmtId="49" fontId="3" fillId="0" borderId="0" xfId="0" applyNumberFormat="1" applyFont="1" applyFill="1" applyAlignment="1">
      <alignment horizontal="right" vertical="center"/>
    </xf>
    <xf numFmtId="0" fontId="3" fillId="0" borderId="0" xfId="1" applyFont="1" applyFill="1" applyAlignment="1">
      <alignment horizontal="right" vertical="center"/>
    </xf>
    <xf numFmtId="0" fontId="2" fillId="0" borderId="0" xfId="0" applyFont="1" applyFill="1" applyAlignment="1">
      <alignment horizontal="center" vertical="top" wrapText="1"/>
    </xf>
    <xf numFmtId="49" fontId="36" fillId="0" borderId="1" xfId="0" applyNumberFormat="1" applyFont="1" applyBorder="1" applyAlignment="1">
      <alignment wrapText="1"/>
    </xf>
    <xf numFmtId="0" fontId="37" fillId="0" borderId="1" xfId="0" applyFont="1" applyBorder="1" applyAlignment="1"/>
    <xf numFmtId="0" fontId="13" fillId="0" borderId="0" xfId="0" applyFont="1" applyAlignment="1">
      <alignment horizontal="center" vertical="center" wrapText="1"/>
    </xf>
    <xf numFmtId="0" fontId="2" fillId="0" borderId="0" xfId="0" applyFont="1" applyAlignment="1">
      <alignment horizontal="center" wrapText="1"/>
    </xf>
    <xf numFmtId="0" fontId="2" fillId="0" borderId="14" xfId="0" applyFont="1" applyBorder="1" applyAlignment="1">
      <alignment vertical="center" wrapText="1"/>
    </xf>
    <xf numFmtId="0" fontId="2" fillId="0" borderId="10" xfId="0" applyFont="1" applyBorder="1" applyAlignment="1">
      <alignment vertical="center" wrapText="1"/>
    </xf>
  </cellXfs>
  <cellStyles count="52">
    <cellStyle name="20% - Акцент1 2" xfId="10"/>
    <cellStyle name="20% - Акцент2 2" xfId="11"/>
    <cellStyle name="20% - Акцент3 2" xfId="12"/>
    <cellStyle name="20% - Акцент4 2" xfId="13"/>
    <cellStyle name="20% - Акцент5 2" xfId="14"/>
    <cellStyle name="20% - Акцент6 2" xfId="15"/>
    <cellStyle name="40% - Акцент1 2" xfId="16"/>
    <cellStyle name="40% - Акцент2 2" xfId="17"/>
    <cellStyle name="40% - Акцент3 2" xfId="18"/>
    <cellStyle name="40% - Акцент4 2" xfId="19"/>
    <cellStyle name="40% - Акцент5 2" xfId="20"/>
    <cellStyle name="40% - Акцент6 2" xfId="21"/>
    <cellStyle name="60% - Акцент1 2" xfId="22"/>
    <cellStyle name="60% - Акцент2 2" xfId="23"/>
    <cellStyle name="60% - Акцент3 2" xfId="24"/>
    <cellStyle name="60% - Акцент4 2" xfId="25"/>
    <cellStyle name="60% - Акцент5 2" xfId="26"/>
    <cellStyle name="60% - Акцент6 2"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2" xfId="1"/>
    <cellStyle name="Обычный 2 2" xfId="2"/>
    <cellStyle name="Обычный 3" xfId="3"/>
    <cellStyle name="Обычный 4" xfId="4"/>
    <cellStyle name="Обычный 5" xfId="9"/>
    <cellStyle name="Обычный_Источники Приложения и измен в Решен" xfId="51"/>
    <cellStyle name="Обычный_Лист1_1" xfId="5"/>
    <cellStyle name="Обычный_приложение 4" xfId="6"/>
    <cellStyle name="Плохой 2" xfId="45"/>
    <cellStyle name="Пояснение 2" xfId="46"/>
    <cellStyle name="Примечание 2" xfId="47"/>
    <cellStyle name="Связанная ячейка 2" xfId="48"/>
    <cellStyle name="Стиль 1" xfId="7"/>
    <cellStyle name="Текст предупреждения 2" xfId="49"/>
    <cellStyle name="Финансовый" xfId="8" builtinId="3"/>
    <cellStyle name="Хороший 2" xfId="5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topLeftCell="A4" zoomScaleNormal="100" workbookViewId="0">
      <selection activeCell="J14" sqref="J14"/>
    </sheetView>
  </sheetViews>
  <sheetFormatPr defaultColWidth="9.140625" defaultRowHeight="12.75" x14ac:dyDescent="0.2"/>
  <cols>
    <col min="1" max="1" width="5.7109375" style="31" customWidth="1"/>
    <col min="2" max="2" width="25.85546875" style="31" customWidth="1"/>
    <col min="3" max="3" width="40.42578125" style="31" customWidth="1"/>
    <col min="4" max="4" width="12.7109375" style="31" customWidth="1"/>
    <col min="5" max="16384" width="9.140625" style="31"/>
  </cols>
  <sheetData>
    <row r="1" spans="1:6" x14ac:dyDescent="0.2">
      <c r="C1" s="193" t="s">
        <v>139</v>
      </c>
      <c r="D1" s="193"/>
      <c r="E1" s="193"/>
      <c r="F1" s="193"/>
    </row>
    <row r="2" spans="1:6" x14ac:dyDescent="0.2">
      <c r="C2" s="194" t="s">
        <v>444</v>
      </c>
      <c r="D2" s="194"/>
      <c r="E2" s="194"/>
      <c r="F2" s="194"/>
    </row>
    <row r="3" spans="1:6" x14ac:dyDescent="0.2">
      <c r="C3" s="194" t="s">
        <v>427</v>
      </c>
      <c r="D3" s="194"/>
      <c r="E3" s="194"/>
      <c r="F3" s="194"/>
    </row>
    <row r="4" spans="1:6" x14ac:dyDescent="0.2">
      <c r="C4" s="194" t="s">
        <v>428</v>
      </c>
      <c r="D4" s="194"/>
      <c r="E4" s="194"/>
      <c r="F4" s="194"/>
    </row>
    <row r="5" spans="1:6" x14ac:dyDescent="0.2">
      <c r="C5" s="194"/>
      <c r="D5" s="194"/>
    </row>
    <row r="6" spans="1:6" x14ac:dyDescent="0.2">
      <c r="C6" s="146"/>
      <c r="D6" s="146"/>
    </row>
    <row r="7" spans="1:6" ht="15.75" x14ac:dyDescent="0.25">
      <c r="B7" s="192" t="s">
        <v>140</v>
      </c>
      <c r="C7" s="192"/>
      <c r="D7" s="192"/>
    </row>
    <row r="8" spans="1:6" ht="15.75" x14ac:dyDescent="0.25">
      <c r="A8" s="192" t="s">
        <v>429</v>
      </c>
      <c r="B8" s="192"/>
      <c r="C8" s="192"/>
      <c r="D8" s="192"/>
      <c r="E8" s="192"/>
      <c r="F8" s="192"/>
    </row>
    <row r="9" spans="1:6" ht="15.75" x14ac:dyDescent="0.25">
      <c r="B9" s="147"/>
      <c r="C9" s="145"/>
      <c r="D9" s="145"/>
    </row>
    <row r="10" spans="1:6" ht="15.75" x14ac:dyDescent="0.25">
      <c r="B10" s="147"/>
      <c r="C10" s="147"/>
      <c r="D10" s="145"/>
      <c r="F10" s="145" t="s">
        <v>141</v>
      </c>
    </row>
    <row r="11" spans="1:6" ht="25.5" x14ac:dyDescent="0.2">
      <c r="A11" s="34" t="s">
        <v>142</v>
      </c>
      <c r="B11" s="35" t="s">
        <v>143</v>
      </c>
      <c r="C11" s="148" t="s">
        <v>144</v>
      </c>
      <c r="D11" s="35" t="s">
        <v>361</v>
      </c>
      <c r="E11" s="35" t="s">
        <v>413</v>
      </c>
      <c r="F11" s="35" t="s">
        <v>430</v>
      </c>
    </row>
    <row r="12" spans="1:6" x14ac:dyDescent="0.2">
      <c r="A12" s="35">
        <v>1</v>
      </c>
      <c r="B12" s="35">
        <v>2</v>
      </c>
      <c r="C12" s="35">
        <v>3</v>
      </c>
      <c r="D12" s="35">
        <v>4</v>
      </c>
      <c r="E12" s="35">
        <v>5</v>
      </c>
      <c r="F12" s="35">
        <v>6</v>
      </c>
    </row>
    <row r="13" spans="1:6" ht="30" customHeight="1" x14ac:dyDescent="0.2">
      <c r="A13" s="35">
        <v>1</v>
      </c>
      <c r="B13" s="149" t="s">
        <v>145</v>
      </c>
      <c r="C13" s="150" t="s">
        <v>146</v>
      </c>
      <c r="D13" s="151">
        <f>D14+D18</f>
        <v>0</v>
      </c>
      <c r="E13" s="151">
        <f>E14+E18</f>
        <v>0</v>
      </c>
      <c r="F13" s="151">
        <f>F14+F18</f>
        <v>0</v>
      </c>
    </row>
    <row r="14" spans="1:6" ht="16.149999999999999" customHeight="1" x14ac:dyDescent="0.2">
      <c r="A14" s="35">
        <v>2</v>
      </c>
      <c r="B14" s="34" t="s">
        <v>147</v>
      </c>
      <c r="C14" s="152" t="s">
        <v>148</v>
      </c>
      <c r="D14" s="151">
        <f>D15</f>
        <v>-17373.7</v>
      </c>
      <c r="E14" s="151">
        <f t="shared" ref="E14:F16" si="0">E15</f>
        <v>-16580.600000000002</v>
      </c>
      <c r="F14" s="151">
        <f t="shared" si="0"/>
        <v>-16637.600000000002</v>
      </c>
    </row>
    <row r="15" spans="1:6" ht="29.45" customHeight="1" x14ac:dyDescent="0.2">
      <c r="A15" s="35">
        <v>3</v>
      </c>
      <c r="B15" s="34" t="s">
        <v>149</v>
      </c>
      <c r="C15" s="152" t="s">
        <v>150</v>
      </c>
      <c r="D15" s="151">
        <f>D16</f>
        <v>-17373.7</v>
      </c>
      <c r="E15" s="151">
        <f t="shared" si="0"/>
        <v>-16580.600000000002</v>
      </c>
      <c r="F15" s="151">
        <f t="shared" si="0"/>
        <v>-16637.600000000002</v>
      </c>
    </row>
    <row r="16" spans="1:6" ht="24.75" customHeight="1" x14ac:dyDescent="0.2">
      <c r="A16" s="35">
        <v>4</v>
      </c>
      <c r="B16" s="34" t="s">
        <v>151</v>
      </c>
      <c r="C16" s="152" t="s">
        <v>152</v>
      </c>
      <c r="D16" s="151">
        <f>D17</f>
        <v>-17373.7</v>
      </c>
      <c r="E16" s="151">
        <f t="shared" si="0"/>
        <v>-16580.600000000002</v>
      </c>
      <c r="F16" s="151">
        <f t="shared" si="0"/>
        <v>-16637.600000000002</v>
      </c>
    </row>
    <row r="17" spans="1:6" ht="31.15" customHeight="1" x14ac:dyDescent="0.2">
      <c r="A17" s="35">
        <v>5</v>
      </c>
      <c r="B17" s="34" t="s">
        <v>153</v>
      </c>
      <c r="C17" s="152" t="s">
        <v>320</v>
      </c>
      <c r="D17" s="151">
        <f>-'2-доходы'!K57</f>
        <v>-17373.7</v>
      </c>
      <c r="E17" s="151">
        <f>-'2-доходы'!L57</f>
        <v>-16580.600000000002</v>
      </c>
      <c r="F17" s="151">
        <f>-'2-доходы'!M57</f>
        <v>-16637.600000000002</v>
      </c>
    </row>
    <row r="18" spans="1:6" ht="20.25" customHeight="1" x14ac:dyDescent="0.2">
      <c r="A18" s="35">
        <v>6</v>
      </c>
      <c r="B18" s="34" t="s">
        <v>154</v>
      </c>
      <c r="C18" s="152" t="s">
        <v>155</v>
      </c>
      <c r="D18" s="151">
        <f>D19</f>
        <v>17373.7</v>
      </c>
      <c r="E18" s="151">
        <f t="shared" ref="E18:F20" si="1">E19</f>
        <v>16580.599999999999</v>
      </c>
      <c r="F18" s="151">
        <f t="shared" si="1"/>
        <v>16637.599999999999</v>
      </c>
    </row>
    <row r="19" spans="1:6" ht="29.45" customHeight="1" x14ac:dyDescent="0.2">
      <c r="A19" s="35">
        <v>7</v>
      </c>
      <c r="B19" s="34" t="s">
        <v>156</v>
      </c>
      <c r="C19" s="152" t="s">
        <v>157</v>
      </c>
      <c r="D19" s="151">
        <f>D20</f>
        <v>17373.7</v>
      </c>
      <c r="E19" s="151">
        <f t="shared" si="1"/>
        <v>16580.599999999999</v>
      </c>
      <c r="F19" s="151">
        <f t="shared" si="1"/>
        <v>16637.599999999999</v>
      </c>
    </row>
    <row r="20" spans="1:6" ht="32.450000000000003" customHeight="1" x14ac:dyDescent="0.2">
      <c r="A20" s="35">
        <v>8</v>
      </c>
      <c r="B20" s="34" t="s">
        <v>158</v>
      </c>
      <c r="C20" s="152" t="s">
        <v>159</v>
      </c>
      <c r="D20" s="151">
        <f>D21</f>
        <v>17373.7</v>
      </c>
      <c r="E20" s="151">
        <f t="shared" si="1"/>
        <v>16580.599999999999</v>
      </c>
      <c r="F20" s="151">
        <f t="shared" si="1"/>
        <v>16637.599999999999</v>
      </c>
    </row>
    <row r="21" spans="1:6" ht="30" customHeight="1" x14ac:dyDescent="0.2">
      <c r="A21" s="35">
        <v>9</v>
      </c>
      <c r="B21" s="34" t="s">
        <v>160</v>
      </c>
      <c r="C21" s="152" t="s">
        <v>328</v>
      </c>
      <c r="D21" s="151">
        <f>'3- разделы'!D30</f>
        <v>17373.7</v>
      </c>
      <c r="E21" s="151">
        <f>'3- разделы'!E30</f>
        <v>16580.599999999999</v>
      </c>
      <c r="F21" s="151">
        <f>'3- разделы'!F30</f>
        <v>16637.599999999999</v>
      </c>
    </row>
    <row r="22" spans="1:6" x14ac:dyDescent="0.2">
      <c r="A22" s="35"/>
      <c r="B22" s="34"/>
      <c r="C22" s="148" t="s">
        <v>161</v>
      </c>
      <c r="D22" s="151">
        <f>D13</f>
        <v>0</v>
      </c>
      <c r="E22" s="151">
        <f>E13</f>
        <v>0</v>
      </c>
      <c r="F22" s="151">
        <f>F13</f>
        <v>0</v>
      </c>
    </row>
    <row r="23" spans="1:6" x14ac:dyDescent="0.2">
      <c r="C23" s="153"/>
    </row>
    <row r="24" spans="1:6" x14ac:dyDescent="0.2">
      <c r="C24" s="153"/>
    </row>
    <row r="25" spans="1:6" x14ac:dyDescent="0.2">
      <c r="C25" s="153"/>
    </row>
  </sheetData>
  <mergeCells count="7">
    <mergeCell ref="A8:F8"/>
    <mergeCell ref="C1:F1"/>
    <mergeCell ref="C2:F2"/>
    <mergeCell ref="C3:F3"/>
    <mergeCell ref="C4:F4"/>
    <mergeCell ref="C5:D5"/>
    <mergeCell ref="B7:D7"/>
  </mergeCells>
  <pageMargins left="0.74803149606299213" right="0.39370078740157483" top="0.70866141732283472" bottom="0.62992125984251968" header="0.51181102362204722" footer="0.35433070866141736"/>
  <pageSetup paperSize="9" scale="90" firstPageNumber="68" fitToHeight="0"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3"/>
  <sheetViews>
    <sheetView zoomScale="80" zoomScaleNormal="80" zoomScaleSheetLayoutView="80" zoomScalePageLayoutView="90" workbookViewId="0">
      <pane xSplit="9" ySplit="10" topLeftCell="J11" activePane="bottomRight" state="frozen"/>
      <selection pane="topRight" activeCell="J1" sqref="J1"/>
      <selection pane="bottomLeft" activeCell="A11" sqref="A11"/>
      <selection pane="bottomRight" activeCell="R9" sqref="R9"/>
    </sheetView>
  </sheetViews>
  <sheetFormatPr defaultColWidth="9.140625" defaultRowHeight="12.75" outlineLevelRow="1" x14ac:dyDescent="0.2"/>
  <cols>
    <col min="1" max="1" width="4" style="16" customWidth="1"/>
    <col min="2" max="2" width="6" style="16" customWidth="1"/>
    <col min="3" max="3" width="2.28515625" style="16" customWidth="1"/>
    <col min="4" max="5" width="3.28515625" style="16" bestFit="1" customWidth="1"/>
    <col min="6" max="6" width="4" style="16" bestFit="1" customWidth="1"/>
    <col min="7" max="7" width="3.28515625" style="16" bestFit="1" customWidth="1"/>
    <col min="8" max="8" width="5" style="16" bestFit="1" customWidth="1"/>
    <col min="9" max="9" width="6.85546875" style="16" customWidth="1"/>
    <col min="10" max="10" width="74.42578125" style="119" customWidth="1"/>
    <col min="11" max="11" width="14.5703125" style="121" customWidth="1"/>
    <col min="12" max="13" width="10.140625" style="16" bestFit="1" customWidth="1"/>
    <col min="14" max="16384" width="9.140625" style="16"/>
  </cols>
  <sheetData>
    <row r="1" spans="1:13" ht="18" customHeight="1" x14ac:dyDescent="0.25">
      <c r="A1" s="195"/>
      <c r="B1" s="195"/>
      <c r="C1" s="195"/>
      <c r="D1" s="195"/>
      <c r="E1" s="195"/>
      <c r="F1" s="195"/>
      <c r="G1" s="195"/>
      <c r="H1" s="165"/>
      <c r="I1" s="165"/>
      <c r="J1" s="196" t="s">
        <v>356</v>
      </c>
      <c r="K1" s="196"/>
      <c r="L1" s="196"/>
      <c r="M1" s="196"/>
    </row>
    <row r="2" spans="1:13" ht="17.25" customHeight="1" x14ac:dyDescent="0.25">
      <c r="A2" s="195"/>
      <c r="B2" s="195"/>
      <c r="C2" s="195"/>
      <c r="D2" s="195"/>
      <c r="E2" s="195"/>
      <c r="F2" s="195"/>
      <c r="G2" s="195"/>
      <c r="J2" s="197" t="s">
        <v>445</v>
      </c>
      <c r="K2" s="197"/>
      <c r="L2" s="197"/>
      <c r="M2" s="197"/>
    </row>
    <row r="3" spans="1:13" ht="17.25" customHeight="1" x14ac:dyDescent="0.2">
      <c r="I3" s="166"/>
      <c r="J3" s="199" t="s">
        <v>431</v>
      </c>
      <c r="K3" s="199"/>
      <c r="L3" s="199"/>
      <c r="M3" s="199"/>
    </row>
    <row r="4" spans="1:13" ht="12" customHeight="1" x14ac:dyDescent="0.2">
      <c r="I4" s="166"/>
      <c r="J4" s="199"/>
      <c r="K4" s="199"/>
      <c r="L4" s="199"/>
      <c r="M4" s="199"/>
    </row>
    <row r="5" spans="1:13" ht="17.25" customHeight="1" x14ac:dyDescent="0.25">
      <c r="I5" s="172"/>
      <c r="J5" s="173"/>
      <c r="K5" s="172"/>
    </row>
    <row r="6" spans="1:13" ht="25.5" customHeight="1" x14ac:dyDescent="0.2">
      <c r="B6" s="200" t="s">
        <v>432</v>
      </c>
      <c r="C6" s="200"/>
      <c r="D6" s="200"/>
      <c r="E6" s="200"/>
      <c r="F6" s="200"/>
      <c r="G6" s="200"/>
      <c r="H6" s="200"/>
      <c r="I6" s="200"/>
      <c r="J6" s="200"/>
      <c r="K6" s="200"/>
      <c r="L6" s="200"/>
    </row>
    <row r="7" spans="1:13" ht="12" customHeight="1" x14ac:dyDescent="0.2">
      <c r="J7" s="201"/>
      <c r="K7" s="201"/>
      <c r="L7" s="202" t="s">
        <v>141</v>
      </c>
      <c r="M7" s="202"/>
    </row>
    <row r="8" spans="1:13" ht="16.5" customHeight="1" x14ac:dyDescent="0.2">
      <c r="A8" s="203" t="s">
        <v>18</v>
      </c>
      <c r="B8" s="205" t="s">
        <v>163</v>
      </c>
      <c r="C8" s="206"/>
      <c r="D8" s="206"/>
      <c r="E8" s="206"/>
      <c r="F8" s="206"/>
      <c r="G8" s="206"/>
      <c r="H8" s="206"/>
      <c r="I8" s="206"/>
      <c r="J8" s="207" t="s">
        <v>251</v>
      </c>
      <c r="K8" s="209" t="s">
        <v>362</v>
      </c>
      <c r="L8" s="209" t="s">
        <v>403</v>
      </c>
      <c r="M8" s="209" t="s">
        <v>433</v>
      </c>
    </row>
    <row r="9" spans="1:13" ht="140.25" customHeight="1" x14ac:dyDescent="0.2">
      <c r="A9" s="204"/>
      <c r="B9" s="160" t="s">
        <v>164</v>
      </c>
      <c r="C9" s="160" t="s">
        <v>165</v>
      </c>
      <c r="D9" s="160" t="s">
        <v>166</v>
      </c>
      <c r="E9" s="160" t="s">
        <v>167</v>
      </c>
      <c r="F9" s="160" t="s">
        <v>168</v>
      </c>
      <c r="G9" s="160" t="s">
        <v>169</v>
      </c>
      <c r="H9" s="59" t="s">
        <v>252</v>
      </c>
      <c r="I9" s="59" t="s">
        <v>253</v>
      </c>
      <c r="J9" s="208"/>
      <c r="K9" s="210"/>
      <c r="L9" s="210"/>
      <c r="M9" s="210"/>
    </row>
    <row r="10" spans="1:13" x14ac:dyDescent="0.2">
      <c r="A10" s="167"/>
      <c r="B10" s="168">
        <v>1</v>
      </c>
      <c r="C10" s="168">
        <v>2</v>
      </c>
      <c r="D10" s="168">
        <v>3</v>
      </c>
      <c r="E10" s="168">
        <v>4</v>
      </c>
      <c r="F10" s="168">
        <v>5</v>
      </c>
      <c r="G10" s="168">
        <v>6</v>
      </c>
      <c r="H10" s="168">
        <v>7</v>
      </c>
      <c r="I10" s="168">
        <v>8</v>
      </c>
      <c r="J10" s="139">
        <v>11</v>
      </c>
      <c r="K10" s="169">
        <v>12</v>
      </c>
      <c r="L10" s="169">
        <v>13</v>
      </c>
      <c r="M10" s="169">
        <v>14</v>
      </c>
    </row>
    <row r="11" spans="1:13" ht="16.5" x14ac:dyDescent="0.2">
      <c r="A11" s="100">
        <v>1</v>
      </c>
      <c r="B11" s="62" t="s">
        <v>170</v>
      </c>
      <c r="C11" s="62" t="s">
        <v>21</v>
      </c>
      <c r="D11" s="62" t="s">
        <v>102</v>
      </c>
      <c r="E11" s="62" t="s">
        <v>102</v>
      </c>
      <c r="F11" s="62" t="s">
        <v>170</v>
      </c>
      <c r="G11" s="62" t="s">
        <v>102</v>
      </c>
      <c r="H11" s="62" t="s">
        <v>171</v>
      </c>
      <c r="I11" s="63" t="s">
        <v>170</v>
      </c>
      <c r="J11" s="136" t="s">
        <v>172</v>
      </c>
      <c r="K11" s="157">
        <f>K12+K15+K33+K36+K25+K40</f>
        <v>232.50000000000003</v>
      </c>
      <c r="L11" s="157">
        <f t="shared" ref="L11:M11" si="0">L12+L15+L33+L36+L25+L40</f>
        <v>243.4</v>
      </c>
      <c r="M11" s="157">
        <f t="shared" si="0"/>
        <v>300.39999999999998</v>
      </c>
    </row>
    <row r="12" spans="1:13" ht="16.5" x14ac:dyDescent="0.2">
      <c r="A12" s="100">
        <v>2</v>
      </c>
      <c r="B12" s="62" t="s">
        <v>173</v>
      </c>
      <c r="C12" s="62" t="s">
        <v>21</v>
      </c>
      <c r="D12" s="62" t="s">
        <v>103</v>
      </c>
      <c r="E12" s="62" t="s">
        <v>102</v>
      </c>
      <c r="F12" s="62" t="s">
        <v>170</v>
      </c>
      <c r="G12" s="62" t="s">
        <v>102</v>
      </c>
      <c r="H12" s="62" t="s">
        <v>171</v>
      </c>
      <c r="I12" s="63" t="s">
        <v>170</v>
      </c>
      <c r="J12" s="136" t="s">
        <v>174</v>
      </c>
      <c r="K12" s="157">
        <f t="shared" ref="K12:M13" si="1">K13</f>
        <v>92</v>
      </c>
      <c r="L12" s="157">
        <f t="shared" si="1"/>
        <v>95.7</v>
      </c>
      <c r="M12" s="157">
        <f t="shared" si="1"/>
        <v>99.5</v>
      </c>
    </row>
    <row r="13" spans="1:13" ht="16.5" x14ac:dyDescent="0.2">
      <c r="A13" s="100">
        <v>3</v>
      </c>
      <c r="B13" s="62" t="s">
        <v>173</v>
      </c>
      <c r="C13" s="62" t="s">
        <v>21</v>
      </c>
      <c r="D13" s="62" t="s">
        <v>103</v>
      </c>
      <c r="E13" s="62" t="s">
        <v>104</v>
      </c>
      <c r="F13" s="62" t="s">
        <v>170</v>
      </c>
      <c r="G13" s="62" t="s">
        <v>103</v>
      </c>
      <c r="H13" s="62" t="s">
        <v>171</v>
      </c>
      <c r="I13" s="63" t="s">
        <v>175</v>
      </c>
      <c r="J13" s="36" t="s">
        <v>176</v>
      </c>
      <c r="K13" s="157">
        <f t="shared" si="1"/>
        <v>92</v>
      </c>
      <c r="L13" s="157">
        <f t="shared" si="1"/>
        <v>95.7</v>
      </c>
      <c r="M13" s="157">
        <f t="shared" si="1"/>
        <v>99.5</v>
      </c>
    </row>
    <row r="14" spans="1:13" ht="93.6" customHeight="1" x14ac:dyDescent="0.2">
      <c r="A14" s="100">
        <v>4</v>
      </c>
      <c r="B14" s="62" t="s">
        <v>173</v>
      </c>
      <c r="C14" s="62" t="s">
        <v>21</v>
      </c>
      <c r="D14" s="62" t="s">
        <v>103</v>
      </c>
      <c r="E14" s="62" t="s">
        <v>104</v>
      </c>
      <c r="F14" s="62" t="s">
        <v>177</v>
      </c>
      <c r="G14" s="62" t="s">
        <v>103</v>
      </c>
      <c r="H14" s="62" t="s">
        <v>171</v>
      </c>
      <c r="I14" s="63" t="s">
        <v>175</v>
      </c>
      <c r="J14" s="188" t="s">
        <v>442</v>
      </c>
      <c r="K14" s="157">
        <v>92</v>
      </c>
      <c r="L14" s="157">
        <v>95.7</v>
      </c>
      <c r="M14" s="157">
        <v>99.5</v>
      </c>
    </row>
    <row r="15" spans="1:13" ht="30" customHeight="1" x14ac:dyDescent="0.2">
      <c r="A15" s="100">
        <v>5</v>
      </c>
      <c r="B15" s="62" t="s">
        <v>170</v>
      </c>
      <c r="C15" s="62" t="s">
        <v>21</v>
      </c>
      <c r="D15" s="62" t="s">
        <v>105</v>
      </c>
      <c r="E15" s="62" t="s">
        <v>102</v>
      </c>
      <c r="F15" s="62" t="s">
        <v>170</v>
      </c>
      <c r="G15" s="62" t="s">
        <v>102</v>
      </c>
      <c r="H15" s="62" t="s">
        <v>171</v>
      </c>
      <c r="I15" s="63" t="s">
        <v>170</v>
      </c>
      <c r="J15" s="137" t="s">
        <v>375</v>
      </c>
      <c r="K15" s="157">
        <f>K16</f>
        <v>134.60000000000002</v>
      </c>
      <c r="L15" s="157">
        <f>L16</f>
        <v>141.6</v>
      </c>
      <c r="M15" s="157">
        <f>M16</f>
        <v>194.7</v>
      </c>
    </row>
    <row r="16" spans="1:13" ht="30" x14ac:dyDescent="0.2">
      <c r="A16" s="100">
        <v>6</v>
      </c>
      <c r="B16" s="62" t="s">
        <v>170</v>
      </c>
      <c r="C16" s="62" t="s">
        <v>21</v>
      </c>
      <c r="D16" s="62" t="s">
        <v>105</v>
      </c>
      <c r="E16" s="62" t="s">
        <v>104</v>
      </c>
      <c r="F16" s="62" t="s">
        <v>170</v>
      </c>
      <c r="G16" s="62" t="s">
        <v>103</v>
      </c>
      <c r="H16" s="62" t="s">
        <v>171</v>
      </c>
      <c r="I16" s="63" t="s">
        <v>175</v>
      </c>
      <c r="J16" s="137" t="s">
        <v>348</v>
      </c>
      <c r="K16" s="157">
        <f>K17+K19+K21+K23</f>
        <v>134.60000000000002</v>
      </c>
      <c r="L16" s="157">
        <f t="shared" ref="L16:M16" si="2">L17+L19+L21+L23</f>
        <v>141.6</v>
      </c>
      <c r="M16" s="157">
        <f t="shared" si="2"/>
        <v>194.7</v>
      </c>
    </row>
    <row r="17" spans="1:13" ht="62.25" customHeight="1" x14ac:dyDescent="0.2">
      <c r="A17" s="100">
        <v>7</v>
      </c>
      <c r="B17" s="62" t="s">
        <v>173</v>
      </c>
      <c r="C17" s="62" t="s">
        <v>21</v>
      </c>
      <c r="D17" s="62" t="s">
        <v>105</v>
      </c>
      <c r="E17" s="62" t="s">
        <v>104</v>
      </c>
      <c r="F17" s="62" t="s">
        <v>349</v>
      </c>
      <c r="G17" s="62" t="s">
        <v>103</v>
      </c>
      <c r="H17" s="62" t="s">
        <v>171</v>
      </c>
      <c r="I17" s="63" t="s">
        <v>175</v>
      </c>
      <c r="J17" s="137" t="s">
        <v>376</v>
      </c>
      <c r="K17" s="157">
        <f>K18</f>
        <v>71.7</v>
      </c>
      <c r="L17" s="157">
        <f t="shared" ref="L17:M17" si="3">L18</f>
        <v>74.5</v>
      </c>
      <c r="M17" s="157">
        <f t="shared" si="3"/>
        <v>102.5</v>
      </c>
    </row>
    <row r="18" spans="1:13" ht="94.5" customHeight="1" x14ac:dyDescent="0.2">
      <c r="A18" s="100">
        <v>8</v>
      </c>
      <c r="B18" s="62" t="s">
        <v>173</v>
      </c>
      <c r="C18" s="62" t="s">
        <v>21</v>
      </c>
      <c r="D18" s="62" t="s">
        <v>105</v>
      </c>
      <c r="E18" s="62" t="s">
        <v>104</v>
      </c>
      <c r="F18" s="62" t="s">
        <v>350</v>
      </c>
      <c r="G18" s="62" t="s">
        <v>103</v>
      </c>
      <c r="H18" s="62" t="s">
        <v>171</v>
      </c>
      <c r="I18" s="63" t="s">
        <v>175</v>
      </c>
      <c r="J18" s="137" t="s">
        <v>377</v>
      </c>
      <c r="K18" s="157">
        <v>71.7</v>
      </c>
      <c r="L18" s="157">
        <v>74.5</v>
      </c>
      <c r="M18" s="157">
        <v>102.5</v>
      </c>
    </row>
    <row r="19" spans="1:13" ht="79.5" customHeight="1" x14ac:dyDescent="0.2">
      <c r="A19" s="100">
        <v>9</v>
      </c>
      <c r="B19" s="62" t="s">
        <v>173</v>
      </c>
      <c r="C19" s="62" t="s">
        <v>21</v>
      </c>
      <c r="D19" s="62" t="s">
        <v>105</v>
      </c>
      <c r="E19" s="62" t="s">
        <v>104</v>
      </c>
      <c r="F19" s="62" t="s">
        <v>8</v>
      </c>
      <c r="G19" s="62" t="s">
        <v>103</v>
      </c>
      <c r="H19" s="62" t="s">
        <v>171</v>
      </c>
      <c r="I19" s="63" t="s">
        <v>175</v>
      </c>
      <c r="J19" s="137" t="s">
        <v>378</v>
      </c>
      <c r="K19" s="157">
        <f>K20</f>
        <v>0.4</v>
      </c>
      <c r="L19" s="157">
        <f t="shared" ref="L19:M19" si="4">L20</f>
        <v>0.4</v>
      </c>
      <c r="M19" s="157">
        <f t="shared" si="4"/>
        <v>0.5</v>
      </c>
    </row>
    <row r="20" spans="1:13" ht="109.5" customHeight="1" x14ac:dyDescent="0.2">
      <c r="A20" s="100">
        <v>10</v>
      </c>
      <c r="B20" s="62" t="s">
        <v>173</v>
      </c>
      <c r="C20" s="62" t="s">
        <v>21</v>
      </c>
      <c r="D20" s="62" t="s">
        <v>105</v>
      </c>
      <c r="E20" s="62" t="s">
        <v>104</v>
      </c>
      <c r="F20" s="62" t="s">
        <v>351</v>
      </c>
      <c r="G20" s="62" t="s">
        <v>103</v>
      </c>
      <c r="H20" s="62" t="s">
        <v>171</v>
      </c>
      <c r="I20" s="63" t="s">
        <v>175</v>
      </c>
      <c r="J20" s="137" t="s">
        <v>379</v>
      </c>
      <c r="K20" s="157">
        <v>0.4</v>
      </c>
      <c r="L20" s="157">
        <v>0.4</v>
      </c>
      <c r="M20" s="157">
        <v>0.5</v>
      </c>
    </row>
    <row r="21" spans="1:13" ht="64.5" customHeight="1" x14ac:dyDescent="0.2">
      <c r="A21" s="100">
        <v>11</v>
      </c>
      <c r="B21" s="62" t="s">
        <v>173</v>
      </c>
      <c r="C21" s="62" t="s">
        <v>21</v>
      </c>
      <c r="D21" s="62" t="s">
        <v>105</v>
      </c>
      <c r="E21" s="62" t="s">
        <v>104</v>
      </c>
      <c r="F21" s="62" t="s">
        <v>352</v>
      </c>
      <c r="G21" s="62" t="s">
        <v>103</v>
      </c>
      <c r="H21" s="62" t="s">
        <v>171</v>
      </c>
      <c r="I21" s="63" t="s">
        <v>175</v>
      </c>
      <c r="J21" s="137" t="s">
        <v>380</v>
      </c>
      <c r="K21" s="157">
        <f>K22</f>
        <v>73.7</v>
      </c>
      <c r="L21" s="157">
        <f t="shared" ref="L21:M21" si="5">L22</f>
        <v>78.099999999999994</v>
      </c>
      <c r="M21" s="157">
        <f t="shared" si="5"/>
        <v>107.2</v>
      </c>
    </row>
    <row r="22" spans="1:13" ht="93.75" customHeight="1" x14ac:dyDescent="0.2">
      <c r="A22" s="100">
        <v>12</v>
      </c>
      <c r="B22" s="62" t="s">
        <v>173</v>
      </c>
      <c r="C22" s="62" t="s">
        <v>21</v>
      </c>
      <c r="D22" s="62" t="s">
        <v>105</v>
      </c>
      <c r="E22" s="62" t="s">
        <v>104</v>
      </c>
      <c r="F22" s="62" t="s">
        <v>353</v>
      </c>
      <c r="G22" s="62" t="s">
        <v>103</v>
      </c>
      <c r="H22" s="62" t="s">
        <v>171</v>
      </c>
      <c r="I22" s="63" t="s">
        <v>175</v>
      </c>
      <c r="J22" s="137" t="s">
        <v>381</v>
      </c>
      <c r="K22" s="157">
        <v>73.7</v>
      </c>
      <c r="L22" s="157">
        <v>78.099999999999994</v>
      </c>
      <c r="M22" s="157">
        <v>107.2</v>
      </c>
    </row>
    <row r="23" spans="1:13" ht="80.45" customHeight="1" x14ac:dyDescent="0.2">
      <c r="A23" s="100">
        <v>13</v>
      </c>
      <c r="B23" s="62" t="s">
        <v>173</v>
      </c>
      <c r="C23" s="62" t="s">
        <v>21</v>
      </c>
      <c r="D23" s="62" t="s">
        <v>105</v>
      </c>
      <c r="E23" s="62" t="s">
        <v>104</v>
      </c>
      <c r="F23" s="62" t="s">
        <v>354</v>
      </c>
      <c r="G23" s="62" t="s">
        <v>103</v>
      </c>
      <c r="H23" s="62" t="s">
        <v>171</v>
      </c>
      <c r="I23" s="63" t="s">
        <v>175</v>
      </c>
      <c r="J23" s="137" t="s">
        <v>402</v>
      </c>
      <c r="K23" s="157">
        <f>K24</f>
        <v>-11.2</v>
      </c>
      <c r="L23" s="157">
        <f t="shared" ref="L23:M23" si="6">L24</f>
        <v>-11.4</v>
      </c>
      <c r="M23" s="157">
        <f t="shared" si="6"/>
        <v>-15.5</v>
      </c>
    </row>
    <row r="24" spans="1:13" ht="90" customHeight="1" x14ac:dyDescent="0.2">
      <c r="A24" s="100">
        <v>14</v>
      </c>
      <c r="B24" s="62" t="s">
        <v>173</v>
      </c>
      <c r="C24" s="62" t="s">
        <v>21</v>
      </c>
      <c r="D24" s="62" t="s">
        <v>105</v>
      </c>
      <c r="E24" s="62" t="s">
        <v>104</v>
      </c>
      <c r="F24" s="62" t="s">
        <v>355</v>
      </c>
      <c r="G24" s="62" t="s">
        <v>103</v>
      </c>
      <c r="H24" s="62" t="s">
        <v>171</v>
      </c>
      <c r="I24" s="63" t="s">
        <v>175</v>
      </c>
      <c r="J24" s="137" t="s">
        <v>382</v>
      </c>
      <c r="K24" s="157">
        <v>-11.2</v>
      </c>
      <c r="L24" s="157">
        <v>-11.4</v>
      </c>
      <c r="M24" s="157">
        <v>-15.5</v>
      </c>
    </row>
    <row r="25" spans="1:13" ht="16.5" x14ac:dyDescent="0.2">
      <c r="A25" s="100">
        <v>15</v>
      </c>
      <c r="B25" s="62" t="s">
        <v>173</v>
      </c>
      <c r="C25" s="62" t="s">
        <v>21</v>
      </c>
      <c r="D25" s="62" t="s">
        <v>178</v>
      </c>
      <c r="E25" s="62" t="s">
        <v>102</v>
      </c>
      <c r="F25" s="62" t="s">
        <v>170</v>
      </c>
      <c r="G25" s="62" t="s">
        <v>102</v>
      </c>
      <c r="H25" s="62" t="s">
        <v>171</v>
      </c>
      <c r="I25" s="63" t="s">
        <v>175</v>
      </c>
      <c r="J25" s="36" t="s">
        <v>179</v>
      </c>
      <c r="K25" s="157">
        <f>K26+K28</f>
        <v>2.9000000000000004</v>
      </c>
      <c r="L25" s="157">
        <f>L26+L28</f>
        <v>3</v>
      </c>
      <c r="M25" s="157">
        <f>M26+M28</f>
        <v>3</v>
      </c>
    </row>
    <row r="26" spans="1:13" ht="15.6" customHeight="1" x14ac:dyDescent="0.2">
      <c r="A26" s="100">
        <v>16</v>
      </c>
      <c r="B26" s="62" t="s">
        <v>173</v>
      </c>
      <c r="C26" s="62" t="s">
        <v>21</v>
      </c>
      <c r="D26" s="62" t="s">
        <v>178</v>
      </c>
      <c r="E26" s="62" t="s">
        <v>103</v>
      </c>
      <c r="F26" s="62" t="s">
        <v>170</v>
      </c>
      <c r="G26" s="62" t="s">
        <v>102</v>
      </c>
      <c r="H26" s="62" t="s">
        <v>171</v>
      </c>
      <c r="I26" s="63" t="s">
        <v>175</v>
      </c>
      <c r="J26" s="36" t="s">
        <v>180</v>
      </c>
      <c r="K26" s="157">
        <f>K27</f>
        <v>1.6</v>
      </c>
      <c r="L26" s="157">
        <f>L27</f>
        <v>1.7</v>
      </c>
      <c r="M26" s="157">
        <f>M27</f>
        <v>1.7</v>
      </c>
    </row>
    <row r="27" spans="1:13" ht="34.5" customHeight="1" x14ac:dyDescent="0.2">
      <c r="A27" s="100">
        <v>17</v>
      </c>
      <c r="B27" s="62" t="s">
        <v>173</v>
      </c>
      <c r="C27" s="62" t="s">
        <v>21</v>
      </c>
      <c r="D27" s="62" t="s">
        <v>178</v>
      </c>
      <c r="E27" s="62" t="s">
        <v>103</v>
      </c>
      <c r="F27" s="62" t="s">
        <v>181</v>
      </c>
      <c r="G27" s="62" t="s">
        <v>59</v>
      </c>
      <c r="H27" s="62" t="s">
        <v>171</v>
      </c>
      <c r="I27" s="63" t="s">
        <v>175</v>
      </c>
      <c r="J27" s="36" t="s">
        <v>383</v>
      </c>
      <c r="K27" s="157">
        <v>1.6</v>
      </c>
      <c r="L27" s="157">
        <v>1.7</v>
      </c>
      <c r="M27" s="157">
        <v>1.7</v>
      </c>
    </row>
    <row r="28" spans="1:13" ht="17.45" customHeight="1" x14ac:dyDescent="0.2">
      <c r="A28" s="100">
        <v>18</v>
      </c>
      <c r="B28" s="62" t="s">
        <v>173</v>
      </c>
      <c r="C28" s="62" t="s">
        <v>21</v>
      </c>
      <c r="D28" s="62" t="s">
        <v>178</v>
      </c>
      <c r="E28" s="62" t="s">
        <v>178</v>
      </c>
      <c r="F28" s="62" t="s">
        <v>170</v>
      </c>
      <c r="G28" s="62" t="s">
        <v>102</v>
      </c>
      <c r="H28" s="62" t="s">
        <v>171</v>
      </c>
      <c r="I28" s="63" t="s">
        <v>175</v>
      </c>
      <c r="J28" s="36" t="s">
        <v>182</v>
      </c>
      <c r="K28" s="157">
        <f>K31+K29</f>
        <v>1.3</v>
      </c>
      <c r="L28" s="157">
        <f>L31+L29</f>
        <v>1.3</v>
      </c>
      <c r="M28" s="157">
        <f>M31+M29</f>
        <v>1.3</v>
      </c>
    </row>
    <row r="29" spans="1:13" ht="21" customHeight="1" x14ac:dyDescent="0.2">
      <c r="A29" s="100">
        <v>19</v>
      </c>
      <c r="B29" s="62" t="s">
        <v>173</v>
      </c>
      <c r="C29" s="62" t="s">
        <v>21</v>
      </c>
      <c r="D29" s="62" t="s">
        <v>178</v>
      </c>
      <c r="E29" s="62" t="s">
        <v>178</v>
      </c>
      <c r="F29" s="62" t="s">
        <v>181</v>
      </c>
      <c r="G29" s="62" t="s">
        <v>102</v>
      </c>
      <c r="H29" s="62" t="s">
        <v>171</v>
      </c>
      <c r="I29" s="63" t="s">
        <v>175</v>
      </c>
      <c r="J29" s="36" t="s">
        <v>287</v>
      </c>
      <c r="K29" s="157">
        <f>K30</f>
        <v>1</v>
      </c>
      <c r="L29" s="157">
        <f>L30</f>
        <v>1</v>
      </c>
      <c r="M29" s="157">
        <f>M30</f>
        <v>1</v>
      </c>
    </row>
    <row r="30" spans="1:13" ht="31.9" customHeight="1" x14ac:dyDescent="0.2">
      <c r="A30" s="100">
        <v>20</v>
      </c>
      <c r="B30" s="62" t="s">
        <v>173</v>
      </c>
      <c r="C30" s="62" t="s">
        <v>21</v>
      </c>
      <c r="D30" s="62" t="s">
        <v>178</v>
      </c>
      <c r="E30" s="62" t="s">
        <v>178</v>
      </c>
      <c r="F30" s="62" t="s">
        <v>288</v>
      </c>
      <c r="G30" s="62" t="s">
        <v>59</v>
      </c>
      <c r="H30" s="62" t="s">
        <v>171</v>
      </c>
      <c r="I30" s="63" t="s">
        <v>175</v>
      </c>
      <c r="J30" s="36" t="s">
        <v>289</v>
      </c>
      <c r="K30" s="157">
        <v>1</v>
      </c>
      <c r="L30" s="157">
        <v>1</v>
      </c>
      <c r="M30" s="157">
        <v>1</v>
      </c>
    </row>
    <row r="31" spans="1:13" ht="16.5" x14ac:dyDescent="0.2">
      <c r="A31" s="100">
        <v>21</v>
      </c>
      <c r="B31" s="62" t="s">
        <v>173</v>
      </c>
      <c r="C31" s="62" t="s">
        <v>21</v>
      </c>
      <c r="D31" s="62" t="s">
        <v>178</v>
      </c>
      <c r="E31" s="62" t="s">
        <v>178</v>
      </c>
      <c r="F31" s="62" t="s">
        <v>231</v>
      </c>
      <c r="G31" s="62" t="s">
        <v>102</v>
      </c>
      <c r="H31" s="62" t="s">
        <v>171</v>
      </c>
      <c r="I31" s="63" t="s">
        <v>175</v>
      </c>
      <c r="J31" s="36" t="s">
        <v>232</v>
      </c>
      <c r="K31" s="157">
        <f t="shared" ref="K31:M31" si="7">K32</f>
        <v>0.3</v>
      </c>
      <c r="L31" s="157">
        <f t="shared" si="7"/>
        <v>0.3</v>
      </c>
      <c r="M31" s="157">
        <f t="shared" si="7"/>
        <v>0.3</v>
      </c>
    </row>
    <row r="32" spans="1:13" ht="36.6" customHeight="1" x14ac:dyDescent="0.2">
      <c r="A32" s="100">
        <v>22</v>
      </c>
      <c r="B32" s="62" t="s">
        <v>173</v>
      </c>
      <c r="C32" s="62" t="s">
        <v>21</v>
      </c>
      <c r="D32" s="62" t="s">
        <v>178</v>
      </c>
      <c r="E32" s="62" t="s">
        <v>178</v>
      </c>
      <c r="F32" s="62" t="s">
        <v>233</v>
      </c>
      <c r="G32" s="62" t="s">
        <v>59</v>
      </c>
      <c r="H32" s="62" t="s">
        <v>171</v>
      </c>
      <c r="I32" s="63" t="s">
        <v>175</v>
      </c>
      <c r="J32" s="36" t="s">
        <v>345</v>
      </c>
      <c r="K32" s="157">
        <v>0.3</v>
      </c>
      <c r="L32" s="157">
        <v>0.3</v>
      </c>
      <c r="M32" s="157">
        <v>0.3</v>
      </c>
    </row>
    <row r="33" spans="1:13" ht="16.5" x14ac:dyDescent="0.2">
      <c r="A33" s="100">
        <v>23</v>
      </c>
      <c r="B33" s="62" t="s">
        <v>170</v>
      </c>
      <c r="C33" s="62" t="s">
        <v>21</v>
      </c>
      <c r="D33" s="62" t="s">
        <v>183</v>
      </c>
      <c r="E33" s="62" t="s">
        <v>102</v>
      </c>
      <c r="F33" s="62" t="s">
        <v>170</v>
      </c>
      <c r="G33" s="62" t="s">
        <v>102</v>
      </c>
      <c r="H33" s="62" t="s">
        <v>171</v>
      </c>
      <c r="I33" s="63" t="s">
        <v>170</v>
      </c>
      <c r="J33" s="136" t="s">
        <v>184</v>
      </c>
      <c r="K33" s="157">
        <f>K34</f>
        <v>3</v>
      </c>
      <c r="L33" s="157">
        <f t="shared" ref="L33:M34" si="8">L34</f>
        <v>3.1</v>
      </c>
      <c r="M33" s="157">
        <f t="shared" si="8"/>
        <v>3.2</v>
      </c>
    </row>
    <row r="34" spans="1:13" ht="30" customHeight="1" x14ac:dyDescent="0.2">
      <c r="A34" s="100">
        <v>24</v>
      </c>
      <c r="B34" s="62" t="s">
        <v>118</v>
      </c>
      <c r="C34" s="62" t="s">
        <v>21</v>
      </c>
      <c r="D34" s="62" t="s">
        <v>183</v>
      </c>
      <c r="E34" s="62" t="s">
        <v>106</v>
      </c>
      <c r="F34" s="62" t="s">
        <v>170</v>
      </c>
      <c r="G34" s="62" t="s">
        <v>103</v>
      </c>
      <c r="H34" s="62" t="s">
        <v>171</v>
      </c>
      <c r="I34" s="63" t="s">
        <v>175</v>
      </c>
      <c r="J34" s="138" t="s">
        <v>384</v>
      </c>
      <c r="K34" s="170">
        <f>K35</f>
        <v>3</v>
      </c>
      <c r="L34" s="170">
        <f t="shared" si="8"/>
        <v>3.1</v>
      </c>
      <c r="M34" s="170">
        <f t="shared" si="8"/>
        <v>3.2</v>
      </c>
    </row>
    <row r="35" spans="1:13" ht="59.25" customHeight="1" x14ac:dyDescent="0.25">
      <c r="A35" s="100">
        <v>25</v>
      </c>
      <c r="B35" s="62" t="s">
        <v>118</v>
      </c>
      <c r="C35" s="62" t="s">
        <v>21</v>
      </c>
      <c r="D35" s="62" t="s">
        <v>183</v>
      </c>
      <c r="E35" s="62" t="s">
        <v>106</v>
      </c>
      <c r="F35" s="62" t="s">
        <v>185</v>
      </c>
      <c r="G35" s="62" t="s">
        <v>103</v>
      </c>
      <c r="H35" s="62" t="s">
        <v>171</v>
      </c>
      <c r="I35" s="63" t="s">
        <v>175</v>
      </c>
      <c r="J35" s="138" t="s">
        <v>385</v>
      </c>
      <c r="K35" s="171">
        <v>3</v>
      </c>
      <c r="L35" s="171">
        <v>3.1</v>
      </c>
      <c r="M35" s="171">
        <v>3.2</v>
      </c>
    </row>
    <row r="36" spans="1:13" ht="46.9" hidden="1" customHeight="1" outlineLevel="1" x14ac:dyDescent="0.25">
      <c r="A36" s="100">
        <v>27</v>
      </c>
      <c r="B36" s="62" t="s">
        <v>170</v>
      </c>
      <c r="C36" s="62" t="s">
        <v>21</v>
      </c>
      <c r="D36" s="62" t="s">
        <v>60</v>
      </c>
      <c r="E36" s="62" t="s">
        <v>102</v>
      </c>
      <c r="F36" s="62" t="s">
        <v>170</v>
      </c>
      <c r="G36" s="62" t="s">
        <v>102</v>
      </c>
      <c r="H36" s="62" t="s">
        <v>171</v>
      </c>
      <c r="I36" s="63" t="s">
        <v>170</v>
      </c>
      <c r="J36" s="136" t="s">
        <v>186</v>
      </c>
      <c r="K36" s="158">
        <f>K37</f>
        <v>0</v>
      </c>
      <c r="L36" s="158">
        <f t="shared" ref="L36:M37" si="9">L37</f>
        <v>0</v>
      </c>
      <c r="M36" s="158">
        <f t="shared" si="9"/>
        <v>0</v>
      </c>
    </row>
    <row r="37" spans="1:13" ht="80.25" hidden="1" customHeight="1" outlineLevel="1" x14ac:dyDescent="0.25">
      <c r="A37" s="100">
        <v>29</v>
      </c>
      <c r="B37" s="62" t="s">
        <v>118</v>
      </c>
      <c r="C37" s="62" t="s">
        <v>21</v>
      </c>
      <c r="D37" s="62" t="s">
        <v>60</v>
      </c>
      <c r="E37" s="62" t="s">
        <v>107</v>
      </c>
      <c r="F37" s="62" t="s">
        <v>170</v>
      </c>
      <c r="G37" s="62" t="s">
        <v>102</v>
      </c>
      <c r="H37" s="62" t="s">
        <v>171</v>
      </c>
      <c r="I37" s="63" t="s">
        <v>30</v>
      </c>
      <c r="J37" s="36" t="s">
        <v>187</v>
      </c>
      <c r="K37" s="158">
        <f>K38</f>
        <v>0</v>
      </c>
      <c r="L37" s="158">
        <f t="shared" si="9"/>
        <v>0</v>
      </c>
      <c r="M37" s="158">
        <f t="shared" si="9"/>
        <v>0</v>
      </c>
    </row>
    <row r="38" spans="1:13" ht="34.5" hidden="1" customHeight="1" outlineLevel="1" x14ac:dyDescent="0.25">
      <c r="A38" s="100">
        <v>30</v>
      </c>
      <c r="B38" s="62" t="s">
        <v>118</v>
      </c>
      <c r="C38" s="62" t="s">
        <v>21</v>
      </c>
      <c r="D38" s="62" t="s">
        <v>60</v>
      </c>
      <c r="E38" s="62" t="s">
        <v>107</v>
      </c>
      <c r="F38" s="62" t="s">
        <v>270</v>
      </c>
      <c r="G38" s="62" t="s">
        <v>102</v>
      </c>
      <c r="H38" s="62" t="s">
        <v>171</v>
      </c>
      <c r="I38" s="63" t="s">
        <v>30</v>
      </c>
      <c r="J38" s="36" t="s">
        <v>269</v>
      </c>
      <c r="K38" s="158">
        <f>K39</f>
        <v>0</v>
      </c>
      <c r="L38" s="158">
        <f>L39</f>
        <v>0</v>
      </c>
      <c r="M38" s="158">
        <f>M39</f>
        <v>0</v>
      </c>
    </row>
    <row r="39" spans="1:13" ht="34.15" hidden="1" customHeight="1" outlineLevel="1" x14ac:dyDescent="0.25">
      <c r="A39" s="100">
        <v>31</v>
      </c>
      <c r="B39" s="62" t="s">
        <v>118</v>
      </c>
      <c r="C39" s="62" t="s">
        <v>21</v>
      </c>
      <c r="D39" s="62" t="s">
        <v>60</v>
      </c>
      <c r="E39" s="62" t="s">
        <v>107</v>
      </c>
      <c r="F39" s="62" t="s">
        <v>268</v>
      </c>
      <c r="G39" s="62" t="s">
        <v>59</v>
      </c>
      <c r="H39" s="62" t="s">
        <v>171</v>
      </c>
      <c r="I39" s="63" t="s">
        <v>30</v>
      </c>
      <c r="J39" s="36" t="s">
        <v>258</v>
      </c>
      <c r="K39" s="158">
        <v>0</v>
      </c>
      <c r="L39" s="158">
        <v>0</v>
      </c>
      <c r="M39" s="158">
        <v>0</v>
      </c>
    </row>
    <row r="40" spans="1:13" ht="16.5" hidden="1" outlineLevel="1" collapsed="1" x14ac:dyDescent="0.25">
      <c r="A40" s="100">
        <v>24</v>
      </c>
      <c r="B40" s="62" t="s">
        <v>118</v>
      </c>
      <c r="C40" s="62" t="s">
        <v>21</v>
      </c>
      <c r="D40" s="62" t="s">
        <v>42</v>
      </c>
      <c r="E40" s="62" t="s">
        <v>102</v>
      </c>
      <c r="F40" s="62" t="s">
        <v>170</v>
      </c>
      <c r="G40" s="62" t="s">
        <v>102</v>
      </c>
      <c r="H40" s="62" t="s">
        <v>171</v>
      </c>
      <c r="I40" s="63" t="s">
        <v>170</v>
      </c>
      <c r="J40" s="36" t="s">
        <v>307</v>
      </c>
      <c r="K40" s="158">
        <f>K41</f>
        <v>0</v>
      </c>
      <c r="L40" s="158">
        <f t="shared" ref="L40:M40" si="10">L41</f>
        <v>0</v>
      </c>
      <c r="M40" s="158">
        <f t="shared" si="10"/>
        <v>0</v>
      </c>
    </row>
    <row r="41" spans="1:13" ht="20.25" hidden="1" customHeight="1" outlineLevel="1" x14ac:dyDescent="0.2">
      <c r="A41" s="100">
        <v>25</v>
      </c>
      <c r="B41" s="62" t="s">
        <v>118</v>
      </c>
      <c r="C41" s="62" t="s">
        <v>21</v>
      </c>
      <c r="D41" s="62" t="s">
        <v>42</v>
      </c>
      <c r="E41" s="62" t="s">
        <v>59</v>
      </c>
      <c r="F41" s="62" t="s">
        <v>170</v>
      </c>
      <c r="G41" s="62" t="s">
        <v>102</v>
      </c>
      <c r="H41" s="62" t="s">
        <v>171</v>
      </c>
      <c r="I41" s="63" t="s">
        <v>308</v>
      </c>
      <c r="J41" s="136" t="s">
        <v>346</v>
      </c>
      <c r="K41" s="157">
        <f>K42</f>
        <v>0</v>
      </c>
      <c r="L41" s="157">
        <f t="shared" ref="L41:M42" si="11">L42</f>
        <v>0</v>
      </c>
      <c r="M41" s="157">
        <f t="shared" si="11"/>
        <v>0</v>
      </c>
    </row>
    <row r="42" spans="1:13" ht="82.5" hidden="1" customHeight="1" outlineLevel="1" x14ac:dyDescent="0.2">
      <c r="A42" s="100">
        <v>26</v>
      </c>
      <c r="B42" s="62" t="s">
        <v>118</v>
      </c>
      <c r="C42" s="62" t="s">
        <v>21</v>
      </c>
      <c r="D42" s="62" t="s">
        <v>42</v>
      </c>
      <c r="E42" s="62" t="s">
        <v>59</v>
      </c>
      <c r="F42" s="62" t="s">
        <v>181</v>
      </c>
      <c r="G42" s="62" t="s">
        <v>59</v>
      </c>
      <c r="H42" s="62" t="s">
        <v>171</v>
      </c>
      <c r="I42" s="63" t="s">
        <v>308</v>
      </c>
      <c r="J42" s="136" t="s">
        <v>386</v>
      </c>
      <c r="K42" s="157">
        <f>K43</f>
        <v>0</v>
      </c>
      <c r="L42" s="157">
        <f t="shared" si="11"/>
        <v>0</v>
      </c>
      <c r="M42" s="157">
        <f t="shared" si="11"/>
        <v>0</v>
      </c>
    </row>
    <row r="43" spans="1:13" ht="63.75" hidden="1" customHeight="1" outlineLevel="1" x14ac:dyDescent="0.2">
      <c r="A43" s="100">
        <v>27</v>
      </c>
      <c r="B43" s="62" t="s">
        <v>118</v>
      </c>
      <c r="C43" s="62" t="s">
        <v>21</v>
      </c>
      <c r="D43" s="62" t="s">
        <v>42</v>
      </c>
      <c r="E43" s="62" t="s">
        <v>59</v>
      </c>
      <c r="F43" s="62" t="s">
        <v>347</v>
      </c>
      <c r="G43" s="62" t="s">
        <v>59</v>
      </c>
      <c r="H43" s="62" t="s">
        <v>171</v>
      </c>
      <c r="I43" s="63" t="s">
        <v>308</v>
      </c>
      <c r="J43" s="136" t="s">
        <v>319</v>
      </c>
      <c r="K43" s="157"/>
      <c r="L43" s="157"/>
      <c r="M43" s="157"/>
    </row>
    <row r="44" spans="1:13" ht="16.5" collapsed="1" x14ac:dyDescent="0.2">
      <c r="A44" s="100">
        <v>26</v>
      </c>
      <c r="B44" s="62" t="s">
        <v>118</v>
      </c>
      <c r="C44" s="62" t="s">
        <v>22</v>
      </c>
      <c r="D44" s="62" t="s">
        <v>102</v>
      </c>
      <c r="E44" s="62" t="s">
        <v>102</v>
      </c>
      <c r="F44" s="62" t="s">
        <v>170</v>
      </c>
      <c r="G44" s="62" t="s">
        <v>102</v>
      </c>
      <c r="H44" s="62" t="s">
        <v>171</v>
      </c>
      <c r="I44" s="63" t="s">
        <v>170</v>
      </c>
      <c r="J44" s="136" t="s">
        <v>188</v>
      </c>
      <c r="K44" s="157">
        <f>K45</f>
        <v>17141.2</v>
      </c>
      <c r="L44" s="157">
        <f>L45</f>
        <v>16337.2</v>
      </c>
      <c r="M44" s="157">
        <f>M45</f>
        <v>16337.2</v>
      </c>
    </row>
    <row r="45" spans="1:13" ht="31.5" customHeight="1" x14ac:dyDescent="0.2">
      <c r="A45" s="100">
        <v>27</v>
      </c>
      <c r="B45" s="62" t="s">
        <v>118</v>
      </c>
      <c r="C45" s="62" t="s">
        <v>22</v>
      </c>
      <c r="D45" s="62" t="s">
        <v>104</v>
      </c>
      <c r="E45" s="62" t="s">
        <v>102</v>
      </c>
      <c r="F45" s="62" t="s">
        <v>170</v>
      </c>
      <c r="G45" s="62" t="s">
        <v>102</v>
      </c>
      <c r="H45" s="62" t="s">
        <v>171</v>
      </c>
      <c r="I45" s="63" t="s">
        <v>170</v>
      </c>
      <c r="J45" s="136" t="s">
        <v>387</v>
      </c>
      <c r="K45" s="157">
        <f>K46+K52</f>
        <v>17141.2</v>
      </c>
      <c r="L45" s="157">
        <f t="shared" ref="L45:M45" si="12">L46+L52</f>
        <v>16337.2</v>
      </c>
      <c r="M45" s="157">
        <f t="shared" si="12"/>
        <v>16337.2</v>
      </c>
    </row>
    <row r="46" spans="1:13" ht="16.5" x14ac:dyDescent="0.2">
      <c r="A46" s="100">
        <v>28</v>
      </c>
      <c r="B46" s="62" t="s">
        <v>118</v>
      </c>
      <c r="C46" s="62" t="s">
        <v>22</v>
      </c>
      <c r="D46" s="62" t="s">
        <v>104</v>
      </c>
      <c r="E46" s="62" t="s">
        <v>59</v>
      </c>
      <c r="F46" s="62" t="s">
        <v>170</v>
      </c>
      <c r="G46" s="62" t="s">
        <v>102</v>
      </c>
      <c r="H46" s="62" t="s">
        <v>171</v>
      </c>
      <c r="I46" s="63" t="s">
        <v>290</v>
      </c>
      <c r="J46" s="136" t="s">
        <v>255</v>
      </c>
      <c r="K46" s="157">
        <f>K47+K49</f>
        <v>7060.5999999999995</v>
      </c>
      <c r="L46" s="157">
        <f>L47+L49</f>
        <v>6291.7</v>
      </c>
      <c r="M46" s="157">
        <f>M47+M49</f>
        <v>6291.7</v>
      </c>
    </row>
    <row r="47" spans="1:13" ht="36" customHeight="1" x14ac:dyDescent="0.2">
      <c r="A47" s="100">
        <v>29</v>
      </c>
      <c r="B47" s="62" t="s">
        <v>118</v>
      </c>
      <c r="C47" s="62" t="s">
        <v>22</v>
      </c>
      <c r="D47" s="62" t="s">
        <v>104</v>
      </c>
      <c r="E47" s="62" t="s">
        <v>42</v>
      </c>
      <c r="F47" s="62" t="s">
        <v>189</v>
      </c>
      <c r="G47" s="62" t="s">
        <v>102</v>
      </c>
      <c r="H47" s="62" t="s">
        <v>171</v>
      </c>
      <c r="I47" s="63" t="s">
        <v>290</v>
      </c>
      <c r="J47" s="136" t="s">
        <v>317</v>
      </c>
      <c r="K47" s="157">
        <f>K48</f>
        <v>6220.2</v>
      </c>
      <c r="L47" s="157">
        <f>L48</f>
        <v>5693.5</v>
      </c>
      <c r="M47" s="157">
        <f>M48</f>
        <v>5693.5</v>
      </c>
    </row>
    <row r="48" spans="1:13" ht="30" x14ac:dyDescent="0.2">
      <c r="A48" s="100">
        <v>30</v>
      </c>
      <c r="B48" s="62" t="s">
        <v>118</v>
      </c>
      <c r="C48" s="62" t="s">
        <v>22</v>
      </c>
      <c r="D48" s="62" t="s">
        <v>104</v>
      </c>
      <c r="E48" s="62" t="s">
        <v>42</v>
      </c>
      <c r="F48" s="62" t="s">
        <v>189</v>
      </c>
      <c r="G48" s="62" t="s">
        <v>59</v>
      </c>
      <c r="H48" s="62" t="s">
        <v>171</v>
      </c>
      <c r="I48" s="63" t="s">
        <v>290</v>
      </c>
      <c r="J48" s="136" t="s">
        <v>318</v>
      </c>
      <c r="K48" s="157">
        <v>6220.2</v>
      </c>
      <c r="L48" s="157">
        <v>5693.5</v>
      </c>
      <c r="M48" s="157">
        <v>5693.5</v>
      </c>
    </row>
    <row r="49" spans="1:13" ht="15.75" customHeight="1" x14ac:dyDescent="0.25">
      <c r="A49" s="100">
        <v>31</v>
      </c>
      <c r="B49" s="62" t="s">
        <v>118</v>
      </c>
      <c r="C49" s="62" t="s">
        <v>22</v>
      </c>
      <c r="D49" s="62" t="s">
        <v>104</v>
      </c>
      <c r="E49" s="62" t="s">
        <v>65</v>
      </c>
      <c r="F49" s="62" t="s">
        <v>190</v>
      </c>
      <c r="G49" s="62" t="s">
        <v>102</v>
      </c>
      <c r="H49" s="62" t="s">
        <v>171</v>
      </c>
      <c r="I49" s="63" t="s">
        <v>290</v>
      </c>
      <c r="J49" s="36" t="s">
        <v>191</v>
      </c>
      <c r="K49" s="158">
        <f t="shared" ref="K49:M50" si="13">K50</f>
        <v>840.4</v>
      </c>
      <c r="L49" s="158">
        <f t="shared" si="13"/>
        <v>598.20000000000005</v>
      </c>
      <c r="M49" s="158">
        <f t="shared" si="13"/>
        <v>598.20000000000005</v>
      </c>
    </row>
    <row r="50" spans="1:13" ht="22.15" customHeight="1" x14ac:dyDescent="0.25">
      <c r="A50" s="100">
        <v>32</v>
      </c>
      <c r="B50" s="62" t="s">
        <v>118</v>
      </c>
      <c r="C50" s="62" t="s">
        <v>22</v>
      </c>
      <c r="D50" s="62" t="s">
        <v>104</v>
      </c>
      <c r="E50" s="62" t="s">
        <v>65</v>
      </c>
      <c r="F50" s="62" t="s">
        <v>190</v>
      </c>
      <c r="G50" s="62" t="s">
        <v>59</v>
      </c>
      <c r="H50" s="62" t="s">
        <v>171</v>
      </c>
      <c r="I50" s="63" t="s">
        <v>290</v>
      </c>
      <c r="J50" s="36" t="s">
        <v>230</v>
      </c>
      <c r="K50" s="158">
        <f t="shared" si="13"/>
        <v>840.4</v>
      </c>
      <c r="L50" s="158">
        <f t="shared" si="13"/>
        <v>598.20000000000005</v>
      </c>
      <c r="M50" s="158">
        <f t="shared" si="13"/>
        <v>598.20000000000005</v>
      </c>
    </row>
    <row r="51" spans="1:13" ht="49.5" customHeight="1" x14ac:dyDescent="0.25">
      <c r="A51" s="100">
        <v>33</v>
      </c>
      <c r="B51" s="62" t="s">
        <v>118</v>
      </c>
      <c r="C51" s="62" t="s">
        <v>22</v>
      </c>
      <c r="D51" s="62" t="s">
        <v>104</v>
      </c>
      <c r="E51" s="62" t="s">
        <v>65</v>
      </c>
      <c r="F51" s="62" t="s">
        <v>190</v>
      </c>
      <c r="G51" s="62" t="s">
        <v>59</v>
      </c>
      <c r="H51" s="62" t="s">
        <v>257</v>
      </c>
      <c r="I51" s="63" t="s">
        <v>290</v>
      </c>
      <c r="J51" s="36" t="s">
        <v>321</v>
      </c>
      <c r="K51" s="158">
        <v>840.4</v>
      </c>
      <c r="L51" s="158">
        <v>598.20000000000005</v>
      </c>
      <c r="M51" s="158">
        <v>598.20000000000005</v>
      </c>
    </row>
    <row r="52" spans="1:13" ht="18" customHeight="1" x14ac:dyDescent="0.25">
      <c r="A52" s="100">
        <v>34</v>
      </c>
      <c r="B52" s="62" t="s">
        <v>118</v>
      </c>
      <c r="C52" s="62" t="s">
        <v>22</v>
      </c>
      <c r="D52" s="62" t="s">
        <v>104</v>
      </c>
      <c r="E52" s="62" t="s">
        <v>58</v>
      </c>
      <c r="F52" s="62" t="s">
        <v>170</v>
      </c>
      <c r="G52" s="62" t="s">
        <v>102</v>
      </c>
      <c r="H52" s="62" t="s">
        <v>171</v>
      </c>
      <c r="I52" s="63" t="s">
        <v>290</v>
      </c>
      <c r="J52" s="36" t="s">
        <v>101</v>
      </c>
      <c r="K52" s="158">
        <f t="shared" ref="K52:M53" si="14">K53</f>
        <v>10080.6</v>
      </c>
      <c r="L52" s="158">
        <f t="shared" si="14"/>
        <v>10045.5</v>
      </c>
      <c r="M52" s="158">
        <f t="shared" si="14"/>
        <v>10045.5</v>
      </c>
    </row>
    <row r="53" spans="1:13" ht="22.5" customHeight="1" x14ac:dyDescent="0.25">
      <c r="A53" s="100">
        <v>35</v>
      </c>
      <c r="B53" s="62" t="s">
        <v>118</v>
      </c>
      <c r="C53" s="62" t="s">
        <v>22</v>
      </c>
      <c r="D53" s="62" t="s">
        <v>104</v>
      </c>
      <c r="E53" s="62" t="s">
        <v>83</v>
      </c>
      <c r="F53" s="62" t="s">
        <v>190</v>
      </c>
      <c r="G53" s="62" t="s">
        <v>102</v>
      </c>
      <c r="H53" s="62" t="s">
        <v>171</v>
      </c>
      <c r="I53" s="63" t="s">
        <v>290</v>
      </c>
      <c r="J53" s="36" t="s">
        <v>249</v>
      </c>
      <c r="K53" s="158">
        <f t="shared" si="14"/>
        <v>10080.6</v>
      </c>
      <c r="L53" s="158">
        <f t="shared" si="14"/>
        <v>10045.5</v>
      </c>
      <c r="M53" s="158">
        <f t="shared" si="14"/>
        <v>10045.5</v>
      </c>
    </row>
    <row r="54" spans="1:13" ht="18.75" customHeight="1" x14ac:dyDescent="0.25">
      <c r="A54" s="100">
        <v>36</v>
      </c>
      <c r="B54" s="62" t="s">
        <v>118</v>
      </c>
      <c r="C54" s="62" t="s">
        <v>22</v>
      </c>
      <c r="D54" s="62" t="s">
        <v>104</v>
      </c>
      <c r="E54" s="62" t="s">
        <v>83</v>
      </c>
      <c r="F54" s="62" t="s">
        <v>190</v>
      </c>
      <c r="G54" s="62" t="s">
        <v>59</v>
      </c>
      <c r="H54" s="62" t="s">
        <v>171</v>
      </c>
      <c r="I54" s="63" t="s">
        <v>290</v>
      </c>
      <c r="J54" s="36" t="s">
        <v>329</v>
      </c>
      <c r="K54" s="158">
        <f>K55+K56</f>
        <v>10080.6</v>
      </c>
      <c r="L54" s="158">
        <f t="shared" ref="L54:M54" si="15">L55+L56</f>
        <v>10045.5</v>
      </c>
      <c r="M54" s="158">
        <f t="shared" si="15"/>
        <v>10045.5</v>
      </c>
    </row>
    <row r="55" spans="1:13" ht="52.5" customHeight="1" x14ac:dyDescent="0.25">
      <c r="A55" s="100">
        <v>37</v>
      </c>
      <c r="B55" s="62" t="s">
        <v>118</v>
      </c>
      <c r="C55" s="62" t="s">
        <v>22</v>
      </c>
      <c r="D55" s="62" t="s">
        <v>104</v>
      </c>
      <c r="E55" s="62" t="s">
        <v>83</v>
      </c>
      <c r="F55" s="62" t="s">
        <v>190</v>
      </c>
      <c r="G55" s="62" t="s">
        <v>59</v>
      </c>
      <c r="H55" s="62" t="s">
        <v>256</v>
      </c>
      <c r="I55" s="63" t="s">
        <v>290</v>
      </c>
      <c r="J55" s="36" t="s">
        <v>322</v>
      </c>
      <c r="K55" s="158">
        <v>9981.4</v>
      </c>
      <c r="L55" s="158">
        <v>9946.2999999999993</v>
      </c>
      <c r="M55" s="158">
        <v>9946.2999999999993</v>
      </c>
    </row>
    <row r="56" spans="1:13" ht="51.75" customHeight="1" x14ac:dyDescent="0.25">
      <c r="A56" s="100">
        <v>38</v>
      </c>
      <c r="B56" s="62" t="s">
        <v>118</v>
      </c>
      <c r="C56" s="62" t="s">
        <v>22</v>
      </c>
      <c r="D56" s="62" t="s">
        <v>104</v>
      </c>
      <c r="E56" s="62" t="s">
        <v>83</v>
      </c>
      <c r="F56" s="62" t="s">
        <v>190</v>
      </c>
      <c r="G56" s="62" t="s">
        <v>59</v>
      </c>
      <c r="H56" s="62" t="s">
        <v>331</v>
      </c>
      <c r="I56" s="63" t="s">
        <v>290</v>
      </c>
      <c r="J56" s="36" t="s">
        <v>388</v>
      </c>
      <c r="K56" s="158">
        <v>99.2</v>
      </c>
      <c r="L56" s="158">
        <v>99.2</v>
      </c>
      <c r="M56" s="158">
        <v>99.2</v>
      </c>
    </row>
    <row r="57" spans="1:13" ht="16.5" x14ac:dyDescent="0.2">
      <c r="A57" s="198" t="s">
        <v>192</v>
      </c>
      <c r="B57" s="198"/>
      <c r="C57" s="198"/>
      <c r="D57" s="198"/>
      <c r="E57" s="198"/>
      <c r="F57" s="198"/>
      <c r="G57" s="198"/>
      <c r="H57" s="198"/>
      <c r="I57" s="198"/>
      <c r="J57" s="198"/>
      <c r="K57" s="157">
        <f>K11+K44</f>
        <v>17373.7</v>
      </c>
      <c r="L57" s="157">
        <f>L11+L44</f>
        <v>16580.600000000002</v>
      </c>
      <c r="M57" s="157">
        <f>M11+M44</f>
        <v>16637.600000000002</v>
      </c>
    </row>
    <row r="61" spans="1:13" ht="13.5" thickBot="1" x14ac:dyDescent="0.25"/>
    <row r="62" spans="1:13" ht="16.5" thickBot="1" x14ac:dyDescent="0.25">
      <c r="J62" s="140"/>
    </row>
    <row r="63" spans="1:13" x14ac:dyDescent="0.2">
      <c r="J63" s="141"/>
    </row>
  </sheetData>
  <mergeCells count="15">
    <mergeCell ref="A1:G1"/>
    <mergeCell ref="J1:M1"/>
    <mergeCell ref="A2:G2"/>
    <mergeCell ref="J2:M2"/>
    <mergeCell ref="A57:J57"/>
    <mergeCell ref="J3:M4"/>
    <mergeCell ref="B6:L6"/>
    <mergeCell ref="J7:K7"/>
    <mergeCell ref="L7:M7"/>
    <mergeCell ref="A8:A9"/>
    <mergeCell ref="B8:I8"/>
    <mergeCell ref="J8:J9"/>
    <mergeCell ref="K8:K9"/>
    <mergeCell ref="M8:M9"/>
    <mergeCell ref="L8:L9"/>
  </mergeCells>
  <pageMargins left="0.74803149606299213" right="0.39370078740157483" top="0.70866141732283472" bottom="0.62992125984251968" header="0.51181102362204722" footer="0.35433070866141736"/>
  <pageSetup paperSize="9" scale="63" firstPageNumber="68" fitToHeight="0"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zoomScaleNormal="100" workbookViewId="0">
      <selection activeCell="I10" sqref="I10"/>
    </sheetView>
  </sheetViews>
  <sheetFormatPr defaultColWidth="9.140625" defaultRowHeight="12.75" outlineLevelRow="1" x14ac:dyDescent="0.2"/>
  <cols>
    <col min="1" max="1" width="8.5703125" style="33" customWidth="1"/>
    <col min="2" max="2" width="42.85546875" style="33" customWidth="1"/>
    <col min="3" max="3" width="16.5703125" style="33" customWidth="1"/>
    <col min="4" max="6" width="13.42578125" style="33" customWidth="1"/>
    <col min="7" max="16384" width="9.140625" style="33"/>
  </cols>
  <sheetData>
    <row r="1" spans="1:6" x14ac:dyDescent="0.2">
      <c r="F1" s="163" t="s">
        <v>357</v>
      </c>
    </row>
    <row r="2" spans="1:6" x14ac:dyDescent="0.2">
      <c r="D2" s="193" t="s">
        <v>330</v>
      </c>
      <c r="E2" s="193"/>
      <c r="F2" s="193"/>
    </row>
    <row r="3" spans="1:6" x14ac:dyDescent="0.2">
      <c r="D3" s="193" t="s">
        <v>446</v>
      </c>
      <c r="E3" s="193"/>
      <c r="F3" s="193"/>
    </row>
    <row r="4" spans="1:6" s="174" customFormat="1" ht="15.75" customHeight="1" x14ac:dyDescent="0.2">
      <c r="B4" s="17"/>
      <c r="C4" s="212" t="s">
        <v>423</v>
      </c>
      <c r="D4" s="212"/>
      <c r="E4" s="212"/>
      <c r="F4" s="212"/>
    </row>
    <row r="5" spans="1:6" s="174" customFormat="1" ht="15.75" x14ac:dyDescent="0.2">
      <c r="B5" s="17"/>
      <c r="C5" s="212"/>
      <c r="D5" s="212"/>
      <c r="E5" s="212"/>
      <c r="F5" s="212"/>
    </row>
    <row r="6" spans="1:6" s="174" customFormat="1" ht="15.75" x14ac:dyDescent="0.2">
      <c r="B6" s="17"/>
      <c r="C6" s="37"/>
      <c r="D6" s="37"/>
      <c r="E6" s="37"/>
      <c r="F6" s="37"/>
    </row>
    <row r="7" spans="1:6" s="174" customFormat="1" ht="15.75" x14ac:dyDescent="0.2">
      <c r="B7" s="17"/>
      <c r="C7" s="37"/>
      <c r="D7" s="37"/>
      <c r="E7" s="37"/>
      <c r="F7" s="37"/>
    </row>
    <row r="8" spans="1:6" s="174" customFormat="1" ht="56.25" customHeight="1" x14ac:dyDescent="0.2">
      <c r="A8" s="213" t="s">
        <v>424</v>
      </c>
      <c r="B8" s="213"/>
      <c r="C8" s="213"/>
      <c r="D8" s="213"/>
      <c r="E8" s="213"/>
      <c r="F8" s="213"/>
    </row>
    <row r="9" spans="1:6" s="174" customFormat="1" ht="15.75" x14ac:dyDescent="0.2">
      <c r="A9" s="105"/>
      <c r="B9" s="106"/>
      <c r="C9" s="161"/>
      <c r="D9" s="161"/>
      <c r="E9" s="161"/>
      <c r="F9" s="161"/>
    </row>
    <row r="10" spans="1:6" s="174" customFormat="1" ht="15.75" x14ac:dyDescent="0.25">
      <c r="A10" s="18"/>
      <c r="B10" s="19"/>
      <c r="C10" s="20"/>
      <c r="D10" s="175"/>
      <c r="E10" s="175"/>
      <c r="F10" s="175" t="s">
        <v>17</v>
      </c>
    </row>
    <row r="11" spans="1:6" s="174" customFormat="1" ht="38.25" customHeight="1" x14ac:dyDescent="0.2">
      <c r="A11" s="21" t="s">
        <v>18</v>
      </c>
      <c r="B11" s="21" t="s">
        <v>121</v>
      </c>
      <c r="C11" s="22" t="s">
        <v>14</v>
      </c>
      <c r="D11" s="76" t="s">
        <v>363</v>
      </c>
      <c r="E11" s="76" t="s">
        <v>425</v>
      </c>
      <c r="F11" s="76" t="s">
        <v>426</v>
      </c>
    </row>
    <row r="12" spans="1:6" s="174" customFormat="1" ht="15.75" x14ac:dyDescent="0.25">
      <c r="A12" s="23"/>
      <c r="B12" s="24" t="s">
        <v>21</v>
      </c>
      <c r="C12" s="25" t="s">
        <v>22</v>
      </c>
      <c r="D12" s="25" t="s">
        <v>23</v>
      </c>
      <c r="E12" s="25" t="s">
        <v>24</v>
      </c>
      <c r="F12" s="25" t="s">
        <v>25</v>
      </c>
    </row>
    <row r="13" spans="1:6" s="174" customFormat="1" ht="31.5" x14ac:dyDescent="0.25">
      <c r="A13" s="23" t="s">
        <v>21</v>
      </c>
      <c r="B13" s="10" t="s">
        <v>31</v>
      </c>
      <c r="C13" s="26" t="s">
        <v>122</v>
      </c>
      <c r="D13" s="27">
        <f>SUM(D14:D18)</f>
        <v>7007.2</v>
      </c>
      <c r="E13" s="27">
        <f>SUM(E14:E18)</f>
        <v>6724.7</v>
      </c>
      <c r="F13" s="27">
        <f>SUM(F14:F18)</f>
        <v>6305.2000000000007</v>
      </c>
    </row>
    <row r="14" spans="1:6" s="174" customFormat="1" ht="66" customHeight="1" x14ac:dyDescent="0.25">
      <c r="A14" s="28" t="s">
        <v>22</v>
      </c>
      <c r="B14" s="9" t="s">
        <v>63</v>
      </c>
      <c r="C14" s="26" t="s">
        <v>123</v>
      </c>
      <c r="D14" s="27">
        <f>'4-ведомств'!G16</f>
        <v>1927</v>
      </c>
      <c r="E14" s="27">
        <f>'4-ведомств'!H16</f>
        <v>1927</v>
      </c>
      <c r="F14" s="27">
        <f>'4-ведомств'!I16</f>
        <v>1927</v>
      </c>
    </row>
    <row r="15" spans="1:6" s="174" customFormat="1" ht="78" customHeight="1" x14ac:dyDescent="0.25">
      <c r="A15" s="23" t="s">
        <v>23</v>
      </c>
      <c r="B15" s="7" t="s">
        <v>404</v>
      </c>
      <c r="C15" s="26" t="s">
        <v>124</v>
      </c>
      <c r="D15" s="27">
        <f>'4-ведомств'!G22</f>
        <v>4759.2</v>
      </c>
      <c r="E15" s="27">
        <f>'4-ведомств'!H22</f>
        <v>4476.7</v>
      </c>
      <c r="F15" s="27">
        <f>'4-ведомств'!I22</f>
        <v>4057.2000000000003</v>
      </c>
    </row>
    <row r="16" spans="1:6" s="174" customFormat="1" ht="39" hidden="1" customHeight="1" outlineLevel="1" x14ac:dyDescent="0.25">
      <c r="A16" s="23" t="s">
        <v>24</v>
      </c>
      <c r="B16" s="53" t="s">
        <v>291</v>
      </c>
      <c r="C16" s="26" t="s">
        <v>293</v>
      </c>
      <c r="D16" s="27">
        <f>'4-ведомств'!G34</f>
        <v>0</v>
      </c>
      <c r="E16" s="27">
        <f>'4-ведомств'!H34</f>
        <v>0</v>
      </c>
      <c r="F16" s="27">
        <f>'4-ведомств'!I34</f>
        <v>0</v>
      </c>
    </row>
    <row r="17" spans="1:9" s="174" customFormat="1" ht="15.75" collapsed="1" x14ac:dyDescent="0.25">
      <c r="A17" s="23" t="s">
        <v>24</v>
      </c>
      <c r="B17" s="10" t="s">
        <v>67</v>
      </c>
      <c r="C17" s="26" t="s">
        <v>125</v>
      </c>
      <c r="D17" s="27">
        <f>'4-ведомств'!G40</f>
        <v>60</v>
      </c>
      <c r="E17" s="27">
        <f>'4-ведомств'!H40</f>
        <v>60</v>
      </c>
      <c r="F17" s="27">
        <f>'4-ведомств'!I40</f>
        <v>60</v>
      </c>
    </row>
    <row r="18" spans="1:9" s="174" customFormat="1" ht="15.75" x14ac:dyDescent="0.25">
      <c r="A18" s="23" t="s">
        <v>25</v>
      </c>
      <c r="B18" s="10" t="s">
        <v>246</v>
      </c>
      <c r="C18" s="26" t="s">
        <v>247</v>
      </c>
      <c r="D18" s="27">
        <f>'4-ведомств'!G46</f>
        <v>261</v>
      </c>
      <c r="E18" s="27">
        <f>'4-ведомств'!H46</f>
        <v>261</v>
      </c>
      <c r="F18" s="27">
        <f>'4-ведомств'!I46</f>
        <v>261</v>
      </c>
    </row>
    <row r="19" spans="1:9" s="174" customFormat="1" ht="47.25" x14ac:dyDescent="0.25">
      <c r="A19" s="23" t="s">
        <v>26</v>
      </c>
      <c r="B19" s="30" t="s">
        <v>374</v>
      </c>
      <c r="C19" s="29" t="s">
        <v>136</v>
      </c>
      <c r="D19" s="27">
        <f>D20</f>
        <v>94.6</v>
      </c>
      <c r="E19" s="27">
        <f t="shared" ref="E19:F19" si="0">E20</f>
        <v>94.6</v>
      </c>
      <c r="F19" s="27">
        <f t="shared" si="0"/>
        <v>94.6</v>
      </c>
      <c r="I19" s="30"/>
    </row>
    <row r="20" spans="1:9" s="174" customFormat="1" ht="72" customHeight="1" x14ac:dyDescent="0.25">
      <c r="A20" s="23" t="s">
        <v>35</v>
      </c>
      <c r="B20" s="61" t="s">
        <v>344</v>
      </c>
      <c r="C20" s="29" t="s">
        <v>272</v>
      </c>
      <c r="D20" s="27">
        <f>'4-ведомств'!G56</f>
        <v>94.6</v>
      </c>
      <c r="E20" s="27">
        <f>'4-ведомств'!H56</f>
        <v>94.6</v>
      </c>
      <c r="F20" s="27">
        <f>'4-ведомств'!I56</f>
        <v>94.6</v>
      </c>
    </row>
    <row r="21" spans="1:9" s="174" customFormat="1" ht="15.75" x14ac:dyDescent="0.25">
      <c r="A21" s="28" t="s">
        <v>36</v>
      </c>
      <c r="B21" s="10" t="s">
        <v>74</v>
      </c>
      <c r="C21" s="26" t="s">
        <v>126</v>
      </c>
      <c r="D21" s="27">
        <f>SUM(D22:D23)</f>
        <v>701.7</v>
      </c>
      <c r="E21" s="27">
        <f>SUM(E22:E23)</f>
        <v>708.7</v>
      </c>
      <c r="F21" s="27">
        <f>SUM(F22:F23)</f>
        <v>286.39999999999998</v>
      </c>
    </row>
    <row r="22" spans="1:9" s="174" customFormat="1" ht="15.75" x14ac:dyDescent="0.25">
      <c r="A22" s="28" t="s">
        <v>37</v>
      </c>
      <c r="B22" s="10" t="s">
        <v>71</v>
      </c>
      <c r="C22" s="26" t="s">
        <v>127</v>
      </c>
      <c r="D22" s="27">
        <f>'4-ведомств'!G69</f>
        <v>610</v>
      </c>
      <c r="E22" s="27">
        <f>'4-ведомств'!H69</f>
        <v>617</v>
      </c>
      <c r="F22" s="27">
        <f>'4-ведомств'!I69</f>
        <v>194.7</v>
      </c>
    </row>
    <row r="23" spans="1:9" s="174" customFormat="1" ht="31.15" customHeight="1" x14ac:dyDescent="0.25">
      <c r="A23" s="28" t="s">
        <v>59</v>
      </c>
      <c r="B23" s="10" t="s">
        <v>85</v>
      </c>
      <c r="C23" s="26" t="s">
        <v>128</v>
      </c>
      <c r="D23" s="27">
        <f>'4-ведомств'!G80</f>
        <v>91.7</v>
      </c>
      <c r="E23" s="27">
        <f>'4-ведомств'!H80</f>
        <v>91.7</v>
      </c>
      <c r="F23" s="27">
        <f>'4-ведомств'!I80</f>
        <v>91.7</v>
      </c>
    </row>
    <row r="24" spans="1:9" s="174" customFormat="1" ht="33.6" customHeight="1" x14ac:dyDescent="0.25">
      <c r="A24" s="28" t="s">
        <v>60</v>
      </c>
      <c r="B24" s="10" t="s">
        <v>87</v>
      </c>
      <c r="C24" s="26" t="s">
        <v>129</v>
      </c>
      <c r="D24" s="27">
        <f>SUM(D25:D26)</f>
        <v>8949.2999999999993</v>
      </c>
      <c r="E24" s="27">
        <f>SUM(E25:E26)</f>
        <v>7981.7</v>
      </c>
      <c r="F24" s="27">
        <f>SUM(F25:F26)</f>
        <v>8430.5</v>
      </c>
    </row>
    <row r="25" spans="1:9" s="174" customFormat="1" ht="15.75" x14ac:dyDescent="0.25">
      <c r="A25" s="23" t="s">
        <v>38</v>
      </c>
      <c r="B25" s="10" t="s">
        <v>88</v>
      </c>
      <c r="C25" s="26" t="s">
        <v>130</v>
      </c>
      <c r="D25" s="27">
        <f>'4-ведомств'!G87</f>
        <v>7804.3</v>
      </c>
      <c r="E25" s="27">
        <f>'4-ведомств'!H87</f>
        <v>6959</v>
      </c>
      <c r="F25" s="27">
        <f>'4-ведомств'!I87</f>
        <v>7407.8</v>
      </c>
    </row>
    <row r="26" spans="1:9" s="174" customFormat="1" ht="15.75" x14ac:dyDescent="0.25">
      <c r="A26" s="28" t="s">
        <v>39</v>
      </c>
      <c r="B26" s="10" t="s">
        <v>89</v>
      </c>
      <c r="C26" s="26" t="s">
        <v>131</v>
      </c>
      <c r="D26" s="27">
        <f>'4-ведомств'!G96</f>
        <v>1145</v>
      </c>
      <c r="E26" s="27">
        <f>'4-ведомств'!H96</f>
        <v>1022.7</v>
      </c>
      <c r="F26" s="27">
        <f>'4-ведомств'!I96</f>
        <v>1022.7</v>
      </c>
    </row>
    <row r="27" spans="1:9" s="174" customFormat="1" ht="79.150000000000006" customHeight="1" x14ac:dyDescent="0.25">
      <c r="A27" s="28" t="s">
        <v>40</v>
      </c>
      <c r="B27" s="11" t="s">
        <v>422</v>
      </c>
      <c r="C27" s="26" t="s">
        <v>132</v>
      </c>
      <c r="D27" s="27">
        <f>SUM(D28:D28)</f>
        <v>620.90000000000009</v>
      </c>
      <c r="E27" s="27">
        <f>SUM(E28:E28)</f>
        <v>620.90000000000009</v>
      </c>
      <c r="F27" s="27">
        <f>SUM(F28:F28)</f>
        <v>620.90000000000009</v>
      </c>
    </row>
    <row r="28" spans="1:9" s="174" customFormat="1" ht="34.15" customHeight="1" x14ac:dyDescent="0.25">
      <c r="A28" s="28" t="s">
        <v>41</v>
      </c>
      <c r="B28" s="10" t="s">
        <v>100</v>
      </c>
      <c r="C28" s="26" t="s">
        <v>133</v>
      </c>
      <c r="D28" s="27">
        <f>'4-ведомств'!G114</f>
        <v>620.90000000000009</v>
      </c>
      <c r="E28" s="27">
        <f>'4-ведомств'!H114</f>
        <v>620.90000000000009</v>
      </c>
      <c r="F28" s="27">
        <f>'4-ведомств'!I114</f>
        <v>620.90000000000009</v>
      </c>
    </row>
    <row r="29" spans="1:9" s="174" customFormat="1" ht="18" customHeight="1" x14ac:dyDescent="0.25">
      <c r="A29" s="28" t="s">
        <v>42</v>
      </c>
      <c r="B29" s="10" t="s">
        <v>134</v>
      </c>
      <c r="C29" s="26"/>
      <c r="D29" s="27"/>
      <c r="E29" s="27">
        <f>'4-ведомств'!H123</f>
        <v>450</v>
      </c>
      <c r="F29" s="27">
        <f>'4-ведомств'!I123</f>
        <v>900</v>
      </c>
    </row>
    <row r="30" spans="1:9" s="174" customFormat="1" ht="15.75" x14ac:dyDescent="0.25">
      <c r="A30" s="211" t="s">
        <v>135</v>
      </c>
      <c r="B30" s="211"/>
      <c r="C30" s="26"/>
      <c r="D30" s="27">
        <f>D13+D19+D21+D24+D27+D29</f>
        <v>17373.7</v>
      </c>
      <c r="E30" s="27">
        <f>E13+E19+E21+E24+E27+E29</f>
        <v>16580.599999999999</v>
      </c>
      <c r="F30" s="27">
        <f>F13+F19+F21+F24+F27+F29</f>
        <v>16637.599999999999</v>
      </c>
    </row>
    <row r="31" spans="1:9" x14ac:dyDescent="0.2">
      <c r="E31" s="104"/>
    </row>
  </sheetData>
  <mergeCells count="5">
    <mergeCell ref="A30:B30"/>
    <mergeCell ref="D2:F2"/>
    <mergeCell ref="D3:F3"/>
    <mergeCell ref="C4:F5"/>
    <mergeCell ref="A8:F8"/>
  </mergeCells>
  <pageMargins left="0.74803149606299213" right="0.39370078740157483" top="0.70866141732283472" bottom="0.62992125984251968" header="0.51181102362204722" footer="0.35433070866141736"/>
  <pageSetup paperSize="9" scale="85" firstPageNumber="68" fitToHeight="0"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1"/>
  <sheetViews>
    <sheetView zoomScale="90" zoomScaleNormal="90" zoomScaleSheetLayoutView="70" workbookViewId="0">
      <pane xSplit="2" ySplit="12" topLeftCell="C13" activePane="bottomRight" state="frozen"/>
      <selection pane="topRight" activeCell="C1" sqref="C1"/>
      <selection pane="bottomLeft" activeCell="A13" sqref="A13"/>
      <selection pane="bottomRight" activeCell="L16" sqref="L16"/>
    </sheetView>
  </sheetViews>
  <sheetFormatPr defaultColWidth="9.140625" defaultRowHeight="12.75" outlineLevelRow="1" x14ac:dyDescent="0.2"/>
  <cols>
    <col min="1" max="1" width="6.7109375" style="107" customWidth="1"/>
    <col min="2" max="2" width="65.7109375" style="132" customWidth="1"/>
    <col min="3" max="3" width="11" style="108" customWidth="1"/>
    <col min="4" max="4" width="11.85546875" style="109" customWidth="1"/>
    <col min="5" max="5" width="16.85546875" style="109" customWidth="1"/>
    <col min="6" max="6" width="8.28515625" style="109" customWidth="1"/>
    <col min="7" max="7" width="14.42578125" style="16" customWidth="1"/>
    <col min="8" max="8" width="13.42578125" style="16" customWidth="1"/>
    <col min="9" max="9" width="12.42578125" style="16" customWidth="1"/>
    <col min="10" max="11" width="9.140625" style="16"/>
    <col min="12" max="12" width="40.42578125" style="16" customWidth="1"/>
    <col min="13" max="16384" width="9.140625" style="16"/>
  </cols>
  <sheetData>
    <row r="1" spans="1:9" ht="15.75" x14ac:dyDescent="0.25">
      <c r="F1" s="49"/>
      <c r="G1" s="215" t="s">
        <v>358</v>
      </c>
      <c r="H1" s="215"/>
      <c r="I1" s="215"/>
    </row>
    <row r="2" spans="1:9" ht="13.5" customHeight="1" x14ac:dyDescent="0.25">
      <c r="F2" s="49"/>
      <c r="G2" s="193" t="s">
        <v>330</v>
      </c>
      <c r="H2" s="193"/>
      <c r="I2" s="193"/>
    </row>
    <row r="3" spans="1:9" ht="12.75" customHeight="1" x14ac:dyDescent="0.25">
      <c r="F3" s="50"/>
      <c r="G3" s="193" t="s">
        <v>446</v>
      </c>
      <c r="H3" s="193"/>
      <c r="I3" s="193"/>
    </row>
    <row r="4" spans="1:9" ht="13.15" customHeight="1" x14ac:dyDescent="0.2">
      <c r="F4" s="212" t="s">
        <v>423</v>
      </c>
      <c r="G4" s="212"/>
      <c r="H4" s="212"/>
      <c r="I4" s="212"/>
    </row>
    <row r="5" spans="1:9" s="5" customFormat="1" ht="15.75" x14ac:dyDescent="0.25">
      <c r="A5" s="110"/>
      <c r="B5" s="133"/>
      <c r="C5" s="110"/>
      <c r="D5" s="110"/>
      <c r="E5" s="110"/>
      <c r="F5" s="212"/>
      <c r="G5" s="212"/>
      <c r="H5" s="212"/>
      <c r="I5" s="212"/>
    </row>
    <row r="6" spans="1:9" s="5" customFormat="1" ht="15.75" x14ac:dyDescent="0.25">
      <c r="A6" s="110"/>
      <c r="B6" s="133"/>
      <c r="C6" s="110"/>
      <c r="D6" s="110"/>
      <c r="E6" s="110"/>
      <c r="F6" s="110"/>
      <c r="G6" s="110"/>
    </row>
    <row r="7" spans="1:9" s="5" customFormat="1" ht="15.75" x14ac:dyDescent="0.25">
      <c r="A7" s="110"/>
      <c r="B7" s="133"/>
      <c r="C7" s="110"/>
      <c r="D7" s="110"/>
      <c r="E7" s="110"/>
      <c r="F7" s="110"/>
      <c r="G7" s="110"/>
    </row>
    <row r="8" spans="1:9" s="5" customFormat="1" ht="15.75" x14ac:dyDescent="0.25">
      <c r="A8" s="110"/>
      <c r="B8" s="214" t="s">
        <v>119</v>
      </c>
      <c r="C8" s="214"/>
      <c r="D8" s="214"/>
      <c r="E8" s="214"/>
      <c r="F8" s="214"/>
      <c r="G8" s="110"/>
    </row>
    <row r="9" spans="1:9" s="5" customFormat="1" ht="15.75" x14ac:dyDescent="0.25">
      <c r="A9" s="110"/>
      <c r="B9" s="214" t="s">
        <v>434</v>
      </c>
      <c r="C9" s="214"/>
      <c r="D9" s="214"/>
      <c r="E9" s="214"/>
      <c r="F9" s="214"/>
      <c r="G9" s="110"/>
    </row>
    <row r="10" spans="1:9" s="5" customFormat="1" ht="15.75" x14ac:dyDescent="0.25">
      <c r="A10" s="111"/>
      <c r="B10" s="111"/>
      <c r="C10" s="162"/>
      <c r="D10" s="162"/>
      <c r="E10" s="162"/>
      <c r="F10" s="162"/>
      <c r="G10" s="162"/>
    </row>
    <row r="11" spans="1:9" ht="15.75" x14ac:dyDescent="0.25">
      <c r="B11" s="134"/>
      <c r="C11" s="1"/>
      <c r="D11" s="2"/>
      <c r="E11" s="2"/>
      <c r="F11" s="2"/>
      <c r="G11" s="164"/>
      <c r="I11" s="60" t="s">
        <v>17</v>
      </c>
    </row>
    <row r="12" spans="1:9" ht="31.5" customHeight="1" x14ac:dyDescent="0.2">
      <c r="A12" s="8" t="s">
        <v>18</v>
      </c>
      <c r="B12" s="135" t="s">
        <v>19</v>
      </c>
      <c r="C12" s="3" t="s">
        <v>29</v>
      </c>
      <c r="D12" s="3" t="s">
        <v>14</v>
      </c>
      <c r="E12" s="3" t="s">
        <v>20</v>
      </c>
      <c r="F12" s="3" t="s">
        <v>9</v>
      </c>
      <c r="G12" s="76" t="s">
        <v>363</v>
      </c>
      <c r="H12" s="76" t="s">
        <v>406</v>
      </c>
      <c r="I12" s="76" t="s">
        <v>426</v>
      </c>
    </row>
    <row r="13" spans="1:9" ht="15.75" x14ac:dyDescent="0.2">
      <c r="A13" s="4"/>
      <c r="B13" s="6" t="s">
        <v>21</v>
      </c>
      <c r="C13" s="3" t="s">
        <v>22</v>
      </c>
      <c r="D13" s="3" t="s">
        <v>23</v>
      </c>
      <c r="E13" s="3" t="s">
        <v>24</v>
      </c>
      <c r="F13" s="3" t="s">
        <v>25</v>
      </c>
      <c r="G13" s="3" t="s">
        <v>26</v>
      </c>
      <c r="H13" s="112"/>
      <c r="I13" s="112"/>
    </row>
    <row r="14" spans="1:9" ht="34.5" customHeight="1" x14ac:dyDescent="0.25">
      <c r="A14" s="6" t="s">
        <v>21</v>
      </c>
      <c r="B14" s="113" t="s">
        <v>162</v>
      </c>
      <c r="C14" s="52">
        <v>889</v>
      </c>
      <c r="D14" s="38"/>
      <c r="E14" s="38"/>
      <c r="F14" s="38"/>
      <c r="G14" s="40">
        <f>G15+G55+G68+G86+G113</f>
        <v>17373.7</v>
      </c>
      <c r="H14" s="40">
        <f>H15+H55+H68+H86+H113+H123</f>
        <v>16580.599999999999</v>
      </c>
      <c r="I14" s="40">
        <f>I15+I55+I68+I86+I113+I123</f>
        <v>16637.599999999999</v>
      </c>
    </row>
    <row r="15" spans="1:9" ht="15.75" x14ac:dyDescent="0.25">
      <c r="A15" s="6" t="s">
        <v>22</v>
      </c>
      <c r="B15" s="7" t="s">
        <v>31</v>
      </c>
      <c r="C15" s="52">
        <v>889</v>
      </c>
      <c r="D15" s="38" t="s">
        <v>0</v>
      </c>
      <c r="E15" s="38" t="s">
        <v>27</v>
      </c>
      <c r="F15" s="38" t="s">
        <v>27</v>
      </c>
      <c r="G15" s="40">
        <f>G16+G22+G34+G40+G46</f>
        <v>7007.2</v>
      </c>
      <c r="H15" s="40">
        <f>H16+H22+H34+H40+H46</f>
        <v>6724.7</v>
      </c>
      <c r="I15" s="40">
        <f>I16+I22+I34+I40+I46</f>
        <v>6305.2000000000007</v>
      </c>
    </row>
    <row r="16" spans="1:9" ht="31.5" x14ac:dyDescent="0.25">
      <c r="A16" s="6" t="s">
        <v>23</v>
      </c>
      <c r="B16" s="53" t="s">
        <v>63</v>
      </c>
      <c r="C16" s="52">
        <v>889</v>
      </c>
      <c r="D16" s="38" t="s">
        <v>1</v>
      </c>
      <c r="E16" s="38" t="s">
        <v>27</v>
      </c>
      <c r="F16" s="38" t="s">
        <v>27</v>
      </c>
      <c r="G16" s="40">
        <f>G17</f>
        <v>1927</v>
      </c>
      <c r="H16" s="40">
        <f t="shared" ref="H16:I19" si="0">H17</f>
        <v>1927</v>
      </c>
      <c r="I16" s="40">
        <f t="shared" si="0"/>
        <v>1927</v>
      </c>
    </row>
    <row r="17" spans="1:9" ht="15.75" x14ac:dyDescent="0.25">
      <c r="A17" s="6" t="s">
        <v>24</v>
      </c>
      <c r="B17" s="53" t="s">
        <v>61</v>
      </c>
      <c r="C17" s="52">
        <v>889</v>
      </c>
      <c r="D17" s="38" t="s">
        <v>1</v>
      </c>
      <c r="E17" s="38" t="s">
        <v>234</v>
      </c>
      <c r="F17" s="38" t="s">
        <v>27</v>
      </c>
      <c r="G17" s="40">
        <f>G18</f>
        <v>1927</v>
      </c>
      <c r="H17" s="40">
        <f t="shared" si="0"/>
        <v>1927</v>
      </c>
      <c r="I17" s="40">
        <f t="shared" si="0"/>
        <v>1927</v>
      </c>
    </row>
    <row r="18" spans="1:9" ht="15.75" x14ac:dyDescent="0.25">
      <c r="A18" s="6" t="s">
        <v>25</v>
      </c>
      <c r="B18" s="7" t="s">
        <v>62</v>
      </c>
      <c r="C18" s="52">
        <v>889</v>
      </c>
      <c r="D18" s="38" t="s">
        <v>1</v>
      </c>
      <c r="E18" s="38" t="s">
        <v>235</v>
      </c>
      <c r="F18" s="38" t="s">
        <v>27</v>
      </c>
      <c r="G18" s="40">
        <f>G19</f>
        <v>1927</v>
      </c>
      <c r="H18" s="40">
        <f t="shared" si="0"/>
        <v>1927</v>
      </c>
      <c r="I18" s="40">
        <f t="shared" si="0"/>
        <v>1927</v>
      </c>
    </row>
    <row r="19" spans="1:9" ht="31.5" x14ac:dyDescent="0.25">
      <c r="A19" s="6" t="s">
        <v>26</v>
      </c>
      <c r="B19" s="7" t="s">
        <v>115</v>
      </c>
      <c r="C19" s="52">
        <v>889</v>
      </c>
      <c r="D19" s="38" t="s">
        <v>1</v>
      </c>
      <c r="E19" s="38" t="s">
        <v>236</v>
      </c>
      <c r="F19" s="38" t="s">
        <v>27</v>
      </c>
      <c r="G19" s="40">
        <f>G20</f>
        <v>1927</v>
      </c>
      <c r="H19" s="40">
        <f t="shared" si="0"/>
        <v>1927</v>
      </c>
      <c r="I19" s="40">
        <f t="shared" si="0"/>
        <v>1927</v>
      </c>
    </row>
    <row r="20" spans="1:9" ht="70.5" customHeight="1" x14ac:dyDescent="0.25">
      <c r="A20" s="6" t="s">
        <v>35</v>
      </c>
      <c r="B20" s="7" t="s">
        <v>284</v>
      </c>
      <c r="C20" s="52">
        <v>889</v>
      </c>
      <c r="D20" s="38" t="s">
        <v>1</v>
      </c>
      <c r="E20" s="38" t="s">
        <v>236</v>
      </c>
      <c r="F20" s="38" t="s">
        <v>28</v>
      </c>
      <c r="G20" s="40">
        <f>G21</f>
        <v>1927</v>
      </c>
      <c r="H20" s="40">
        <f>H21</f>
        <v>1927</v>
      </c>
      <c r="I20" s="40">
        <f>I21</f>
        <v>1927</v>
      </c>
    </row>
    <row r="21" spans="1:9" ht="34.5" customHeight="1" x14ac:dyDescent="0.25">
      <c r="A21" s="6" t="s">
        <v>36</v>
      </c>
      <c r="B21" s="7" t="s">
        <v>32</v>
      </c>
      <c r="C21" s="52">
        <v>889</v>
      </c>
      <c r="D21" s="38" t="s">
        <v>1</v>
      </c>
      <c r="E21" s="38" t="s">
        <v>236</v>
      </c>
      <c r="F21" s="38" t="s">
        <v>30</v>
      </c>
      <c r="G21" s="40">
        <v>1927</v>
      </c>
      <c r="H21" s="40">
        <v>1927</v>
      </c>
      <c r="I21" s="40">
        <v>1927</v>
      </c>
    </row>
    <row r="22" spans="1:9" ht="47.25" x14ac:dyDescent="0.25">
      <c r="A22" s="6" t="s">
        <v>37</v>
      </c>
      <c r="B22" s="7" t="s">
        <v>404</v>
      </c>
      <c r="C22" s="52">
        <v>889</v>
      </c>
      <c r="D22" s="38" t="s">
        <v>2</v>
      </c>
      <c r="E22" s="38" t="s">
        <v>27</v>
      </c>
      <c r="F22" s="38" t="s">
        <v>27</v>
      </c>
      <c r="G22" s="40">
        <f t="shared" ref="G22:I24" si="1">G23</f>
        <v>4759.2</v>
      </c>
      <c r="H22" s="40">
        <f t="shared" si="1"/>
        <v>4476.7</v>
      </c>
      <c r="I22" s="40">
        <f t="shared" si="1"/>
        <v>4057.2000000000003</v>
      </c>
    </row>
    <row r="23" spans="1:9" ht="33" customHeight="1" x14ac:dyDescent="0.25">
      <c r="A23" s="6" t="s">
        <v>59</v>
      </c>
      <c r="B23" s="53" t="s">
        <v>66</v>
      </c>
      <c r="C23" s="52">
        <v>889</v>
      </c>
      <c r="D23" s="38" t="s">
        <v>2</v>
      </c>
      <c r="E23" s="38" t="s">
        <v>237</v>
      </c>
      <c r="F23" s="38" t="s">
        <v>27</v>
      </c>
      <c r="G23" s="40">
        <f t="shared" si="1"/>
        <v>4759.2</v>
      </c>
      <c r="H23" s="40">
        <f t="shared" si="1"/>
        <v>4476.7</v>
      </c>
      <c r="I23" s="40">
        <f t="shared" si="1"/>
        <v>4057.2000000000003</v>
      </c>
    </row>
    <row r="24" spans="1:9" ht="31.5" x14ac:dyDescent="0.25">
      <c r="A24" s="6" t="s">
        <v>60</v>
      </c>
      <c r="B24" s="53" t="s">
        <v>114</v>
      </c>
      <c r="C24" s="52">
        <v>889</v>
      </c>
      <c r="D24" s="38" t="s">
        <v>2</v>
      </c>
      <c r="E24" s="38" t="s">
        <v>238</v>
      </c>
      <c r="F24" s="38" t="s">
        <v>27</v>
      </c>
      <c r="G24" s="40">
        <f>G25</f>
        <v>4759.2</v>
      </c>
      <c r="H24" s="40">
        <f t="shared" si="1"/>
        <v>4476.7</v>
      </c>
      <c r="I24" s="40">
        <f t="shared" si="1"/>
        <v>4057.2000000000003</v>
      </c>
    </row>
    <row r="25" spans="1:9" ht="63" x14ac:dyDescent="0.25">
      <c r="A25" s="6" t="s">
        <v>38</v>
      </c>
      <c r="B25" s="7" t="s">
        <v>116</v>
      </c>
      <c r="C25" s="52">
        <v>889</v>
      </c>
      <c r="D25" s="38" t="s">
        <v>2</v>
      </c>
      <c r="E25" s="38" t="s">
        <v>239</v>
      </c>
      <c r="F25" s="38" t="s">
        <v>27</v>
      </c>
      <c r="G25" s="40">
        <f>G26+G28+G30+G32</f>
        <v>4759.2</v>
      </c>
      <c r="H25" s="40">
        <f t="shared" ref="H25:I25" si="2">H26+H28+H30+H32</f>
        <v>4476.7</v>
      </c>
      <c r="I25" s="40">
        <f t="shared" si="2"/>
        <v>4057.2000000000003</v>
      </c>
    </row>
    <row r="26" spans="1:9" ht="72.75" customHeight="1" x14ac:dyDescent="0.25">
      <c r="A26" s="6" t="s">
        <v>39</v>
      </c>
      <c r="B26" s="7" t="s">
        <v>284</v>
      </c>
      <c r="C26" s="52">
        <v>889</v>
      </c>
      <c r="D26" s="38" t="s">
        <v>2</v>
      </c>
      <c r="E26" s="38" t="s">
        <v>239</v>
      </c>
      <c r="F26" s="38" t="s">
        <v>28</v>
      </c>
      <c r="G26" s="40">
        <f>G27</f>
        <v>1732.8</v>
      </c>
      <c r="H26" s="40">
        <f>H27</f>
        <v>1629.3</v>
      </c>
      <c r="I26" s="40">
        <f>I27</f>
        <v>1629.3</v>
      </c>
    </row>
    <row r="27" spans="1:9" ht="35.25" customHeight="1" x14ac:dyDescent="0.25">
      <c r="A27" s="6" t="s">
        <v>40</v>
      </c>
      <c r="B27" s="7" t="s">
        <v>32</v>
      </c>
      <c r="C27" s="52">
        <v>889</v>
      </c>
      <c r="D27" s="38" t="s">
        <v>2</v>
      </c>
      <c r="E27" s="38" t="s">
        <v>239</v>
      </c>
      <c r="F27" s="38" t="s">
        <v>30</v>
      </c>
      <c r="G27" s="40">
        <v>1732.8</v>
      </c>
      <c r="H27" s="40">
        <v>1629.3</v>
      </c>
      <c r="I27" s="40">
        <v>1629.3</v>
      </c>
    </row>
    <row r="28" spans="1:9" ht="37.15" customHeight="1" x14ac:dyDescent="0.25">
      <c r="A28" s="6" t="s">
        <v>41</v>
      </c>
      <c r="B28" s="7" t="s">
        <v>33</v>
      </c>
      <c r="C28" s="52">
        <v>889</v>
      </c>
      <c r="D28" s="38" t="s">
        <v>2</v>
      </c>
      <c r="E28" s="38" t="s">
        <v>239</v>
      </c>
      <c r="F28" s="38" t="s">
        <v>13</v>
      </c>
      <c r="G28" s="40">
        <f>G29</f>
        <v>3026</v>
      </c>
      <c r="H28" s="40">
        <f>H29</f>
        <v>2847</v>
      </c>
      <c r="I28" s="40">
        <f>I29</f>
        <v>2427.5</v>
      </c>
    </row>
    <row r="29" spans="1:9" ht="31.5" x14ac:dyDescent="0.25">
      <c r="A29" s="6" t="s">
        <v>42</v>
      </c>
      <c r="B29" s="113" t="s">
        <v>34</v>
      </c>
      <c r="C29" s="52">
        <v>889</v>
      </c>
      <c r="D29" s="38" t="s">
        <v>2</v>
      </c>
      <c r="E29" s="38" t="s">
        <v>239</v>
      </c>
      <c r="F29" s="38" t="s">
        <v>8</v>
      </c>
      <c r="G29" s="40">
        <v>3026</v>
      </c>
      <c r="H29" s="40">
        <v>2847</v>
      </c>
      <c r="I29" s="40">
        <v>2427.5</v>
      </c>
    </row>
    <row r="30" spans="1:9" ht="15.75" hidden="1" outlineLevel="1" x14ac:dyDescent="0.25">
      <c r="A30" s="6" t="s">
        <v>43</v>
      </c>
      <c r="B30" s="113" t="s">
        <v>367</v>
      </c>
      <c r="C30" s="52">
        <v>889</v>
      </c>
      <c r="D30" s="38" t="s">
        <v>2</v>
      </c>
      <c r="E30" s="38" t="s">
        <v>239</v>
      </c>
      <c r="F30" s="38" t="s">
        <v>368</v>
      </c>
      <c r="G30" s="40">
        <f>G31</f>
        <v>0</v>
      </c>
      <c r="H30" s="40">
        <f t="shared" ref="H30:I30" si="3">H31</f>
        <v>0</v>
      </c>
      <c r="I30" s="40">
        <f t="shared" si="3"/>
        <v>0</v>
      </c>
    </row>
    <row r="31" spans="1:9" ht="31.5" hidden="1" outlineLevel="1" x14ac:dyDescent="0.25">
      <c r="A31" s="6" t="s">
        <v>64</v>
      </c>
      <c r="B31" s="83" t="s">
        <v>369</v>
      </c>
      <c r="C31" s="52">
        <v>889</v>
      </c>
      <c r="D31" s="38" t="s">
        <v>2</v>
      </c>
      <c r="E31" s="38" t="s">
        <v>239</v>
      </c>
      <c r="F31" s="38" t="s">
        <v>370</v>
      </c>
      <c r="G31" s="40">
        <v>0</v>
      </c>
      <c r="H31" s="40">
        <v>0</v>
      </c>
      <c r="I31" s="40">
        <v>0</v>
      </c>
    </row>
    <row r="32" spans="1:9" ht="15.75" collapsed="1" x14ac:dyDescent="0.25">
      <c r="A32" s="6" t="s">
        <v>43</v>
      </c>
      <c r="B32" s="11" t="s">
        <v>69</v>
      </c>
      <c r="C32" s="52">
        <v>889</v>
      </c>
      <c r="D32" s="38" t="s">
        <v>2</v>
      </c>
      <c r="E32" s="38" t="s">
        <v>239</v>
      </c>
      <c r="F32" s="38" t="s">
        <v>11</v>
      </c>
      <c r="G32" s="40">
        <f>G33</f>
        <v>0.4</v>
      </c>
      <c r="H32" s="40">
        <f>H33</f>
        <v>0.4</v>
      </c>
      <c r="I32" s="40">
        <f>I33</f>
        <v>0.4</v>
      </c>
    </row>
    <row r="33" spans="1:9" ht="15.75" x14ac:dyDescent="0.25">
      <c r="A33" s="6" t="s">
        <v>64</v>
      </c>
      <c r="B33" s="53" t="s">
        <v>108</v>
      </c>
      <c r="C33" s="52">
        <v>889</v>
      </c>
      <c r="D33" s="38" t="s">
        <v>2</v>
      </c>
      <c r="E33" s="38" t="s">
        <v>239</v>
      </c>
      <c r="F33" s="38" t="s">
        <v>109</v>
      </c>
      <c r="G33" s="40">
        <v>0.4</v>
      </c>
      <c r="H33" s="40">
        <v>0.4</v>
      </c>
      <c r="I33" s="40">
        <v>0.4</v>
      </c>
    </row>
    <row r="34" spans="1:9" ht="15.75" hidden="1" outlineLevel="1" x14ac:dyDescent="0.25">
      <c r="A34" s="6" t="s">
        <v>65</v>
      </c>
      <c r="B34" s="64" t="s">
        <v>291</v>
      </c>
      <c r="C34" s="3" t="s">
        <v>118</v>
      </c>
      <c r="D34" s="3" t="s">
        <v>293</v>
      </c>
      <c r="E34" s="114"/>
      <c r="F34" s="115"/>
      <c r="G34" s="40">
        <f>G35</f>
        <v>0</v>
      </c>
      <c r="H34" s="40">
        <f t="shared" ref="H34:I38" si="4">H35</f>
        <v>0</v>
      </c>
      <c r="I34" s="40">
        <f t="shared" si="4"/>
        <v>0</v>
      </c>
    </row>
    <row r="35" spans="1:9" ht="31.5" hidden="1" outlineLevel="1" x14ac:dyDescent="0.25">
      <c r="A35" s="6" t="s">
        <v>44</v>
      </c>
      <c r="B35" s="53" t="s">
        <v>66</v>
      </c>
      <c r="C35" s="3" t="s">
        <v>118</v>
      </c>
      <c r="D35" s="3" t="s">
        <v>293</v>
      </c>
      <c r="E35" s="3" t="s">
        <v>237</v>
      </c>
      <c r="F35" s="3"/>
      <c r="G35" s="40">
        <f>G36</f>
        <v>0</v>
      </c>
      <c r="H35" s="40">
        <f t="shared" si="4"/>
        <v>0</v>
      </c>
      <c r="I35" s="40">
        <f t="shared" si="4"/>
        <v>0</v>
      </c>
    </row>
    <row r="36" spans="1:9" ht="31.5" hidden="1" outlineLevel="1" x14ac:dyDescent="0.25">
      <c r="A36" s="6" t="s">
        <v>45</v>
      </c>
      <c r="B36" s="53" t="s">
        <v>114</v>
      </c>
      <c r="C36" s="3" t="s">
        <v>118</v>
      </c>
      <c r="D36" s="3" t="s">
        <v>293</v>
      </c>
      <c r="E36" s="3" t="s">
        <v>238</v>
      </c>
      <c r="F36" s="3"/>
      <c r="G36" s="40">
        <f>G37</f>
        <v>0</v>
      </c>
      <c r="H36" s="40">
        <f t="shared" si="4"/>
        <v>0</v>
      </c>
      <c r="I36" s="40">
        <f t="shared" si="4"/>
        <v>0</v>
      </c>
    </row>
    <row r="37" spans="1:9" ht="15.75" hidden="1" outlineLevel="1" x14ac:dyDescent="0.25">
      <c r="A37" s="6" t="s">
        <v>46</v>
      </c>
      <c r="B37" s="64" t="s">
        <v>291</v>
      </c>
      <c r="C37" s="3" t="s">
        <v>118</v>
      </c>
      <c r="D37" s="3" t="s">
        <v>293</v>
      </c>
      <c r="E37" s="65" t="s">
        <v>294</v>
      </c>
      <c r="F37" s="65"/>
      <c r="G37" s="40">
        <f>G38</f>
        <v>0</v>
      </c>
      <c r="H37" s="40">
        <f t="shared" si="4"/>
        <v>0</v>
      </c>
      <c r="I37" s="40">
        <f t="shared" si="4"/>
        <v>0</v>
      </c>
    </row>
    <row r="38" spans="1:9" ht="15.75" hidden="1" outlineLevel="1" x14ac:dyDescent="0.25">
      <c r="A38" s="6" t="s">
        <v>47</v>
      </c>
      <c r="B38" s="11" t="s">
        <v>69</v>
      </c>
      <c r="C38" s="3" t="s">
        <v>118</v>
      </c>
      <c r="D38" s="3" t="s">
        <v>293</v>
      </c>
      <c r="E38" s="65" t="s">
        <v>294</v>
      </c>
      <c r="F38" s="65" t="s">
        <v>11</v>
      </c>
      <c r="G38" s="40">
        <f>G39</f>
        <v>0</v>
      </c>
      <c r="H38" s="40">
        <f t="shared" si="4"/>
        <v>0</v>
      </c>
      <c r="I38" s="40">
        <f t="shared" si="4"/>
        <v>0</v>
      </c>
    </row>
    <row r="39" spans="1:9" ht="15.75" hidden="1" outlineLevel="1" x14ac:dyDescent="0.25">
      <c r="A39" s="6" t="s">
        <v>48</v>
      </c>
      <c r="B39" s="64" t="s">
        <v>292</v>
      </c>
      <c r="C39" s="3" t="s">
        <v>118</v>
      </c>
      <c r="D39" s="3" t="s">
        <v>293</v>
      </c>
      <c r="E39" s="65" t="s">
        <v>294</v>
      </c>
      <c r="F39" s="65" t="s">
        <v>295</v>
      </c>
      <c r="G39" s="40"/>
      <c r="H39" s="40">
        <v>0</v>
      </c>
      <c r="I39" s="40">
        <v>0</v>
      </c>
    </row>
    <row r="40" spans="1:9" ht="15.75" collapsed="1" x14ac:dyDescent="0.25">
      <c r="A40" s="6" t="s">
        <v>65</v>
      </c>
      <c r="B40" s="47" t="s">
        <v>67</v>
      </c>
      <c r="C40" s="52">
        <v>889</v>
      </c>
      <c r="D40" s="39" t="s">
        <v>68</v>
      </c>
      <c r="E40" s="39"/>
      <c r="F40" s="39"/>
      <c r="G40" s="41">
        <f>G41</f>
        <v>60</v>
      </c>
      <c r="H40" s="41">
        <f t="shared" ref="H40:I44" si="5">H41</f>
        <v>60</v>
      </c>
      <c r="I40" s="41">
        <f t="shared" si="5"/>
        <v>60</v>
      </c>
    </row>
    <row r="41" spans="1:9" ht="33.75" customHeight="1" x14ac:dyDescent="0.25">
      <c r="A41" s="6" t="s">
        <v>44</v>
      </c>
      <c r="B41" s="11" t="s">
        <v>66</v>
      </c>
      <c r="C41" s="52">
        <v>889</v>
      </c>
      <c r="D41" s="39" t="s">
        <v>68</v>
      </c>
      <c r="E41" s="39" t="s">
        <v>237</v>
      </c>
      <c r="F41" s="39"/>
      <c r="G41" s="41">
        <f>G42</f>
        <v>60</v>
      </c>
      <c r="H41" s="41">
        <f t="shared" si="5"/>
        <v>60</v>
      </c>
      <c r="I41" s="41">
        <f t="shared" si="5"/>
        <v>60</v>
      </c>
    </row>
    <row r="42" spans="1:9" ht="31.5" x14ac:dyDescent="0.25">
      <c r="A42" s="6" t="s">
        <v>45</v>
      </c>
      <c r="B42" s="53" t="s">
        <v>114</v>
      </c>
      <c r="C42" s="52">
        <v>889</v>
      </c>
      <c r="D42" s="39" t="s">
        <v>68</v>
      </c>
      <c r="E42" s="39" t="s">
        <v>238</v>
      </c>
      <c r="F42" s="39"/>
      <c r="G42" s="41">
        <f>G43</f>
        <v>60</v>
      </c>
      <c r="H42" s="41">
        <f t="shared" si="5"/>
        <v>60</v>
      </c>
      <c r="I42" s="41">
        <f t="shared" si="5"/>
        <v>60</v>
      </c>
    </row>
    <row r="43" spans="1:9" ht="68.25" customHeight="1" x14ac:dyDescent="0.25">
      <c r="A43" s="6" t="s">
        <v>46</v>
      </c>
      <c r="B43" s="11" t="s">
        <v>120</v>
      </c>
      <c r="C43" s="52">
        <v>889</v>
      </c>
      <c r="D43" s="39" t="s">
        <v>68</v>
      </c>
      <c r="E43" s="39" t="s">
        <v>240</v>
      </c>
      <c r="F43" s="39"/>
      <c r="G43" s="41">
        <f>G44</f>
        <v>60</v>
      </c>
      <c r="H43" s="41">
        <f t="shared" si="5"/>
        <v>60</v>
      </c>
      <c r="I43" s="41">
        <f t="shared" si="5"/>
        <v>60</v>
      </c>
    </row>
    <row r="44" spans="1:9" ht="15.75" x14ac:dyDescent="0.25">
      <c r="A44" s="6" t="s">
        <v>47</v>
      </c>
      <c r="B44" s="11" t="s">
        <v>69</v>
      </c>
      <c r="C44" s="52">
        <v>889</v>
      </c>
      <c r="D44" s="39" t="s">
        <v>68</v>
      </c>
      <c r="E44" s="39" t="s">
        <v>240</v>
      </c>
      <c r="F44" s="39" t="s">
        <v>11</v>
      </c>
      <c r="G44" s="41">
        <f>G45</f>
        <v>60</v>
      </c>
      <c r="H44" s="41">
        <f t="shared" si="5"/>
        <v>60</v>
      </c>
      <c r="I44" s="41">
        <f t="shared" si="5"/>
        <v>60</v>
      </c>
    </row>
    <row r="45" spans="1:9" ht="15.75" x14ac:dyDescent="0.25">
      <c r="A45" s="6" t="s">
        <v>48</v>
      </c>
      <c r="B45" s="11" t="s">
        <v>70</v>
      </c>
      <c r="C45" s="52">
        <v>889</v>
      </c>
      <c r="D45" s="39" t="s">
        <v>68</v>
      </c>
      <c r="E45" s="39" t="s">
        <v>240</v>
      </c>
      <c r="F45" s="39" t="s">
        <v>10</v>
      </c>
      <c r="G45" s="41">
        <v>60</v>
      </c>
      <c r="H45" s="41">
        <v>60</v>
      </c>
      <c r="I45" s="41">
        <v>60</v>
      </c>
    </row>
    <row r="46" spans="1:9" ht="15.75" x14ac:dyDescent="0.25">
      <c r="A46" s="6" t="s">
        <v>49</v>
      </c>
      <c r="B46" s="46" t="s">
        <v>246</v>
      </c>
      <c r="C46" s="6" t="s">
        <v>118</v>
      </c>
      <c r="D46" s="3" t="s">
        <v>247</v>
      </c>
      <c r="E46" s="6"/>
      <c r="F46" s="12"/>
      <c r="G46" s="54">
        <f>G47</f>
        <v>261</v>
      </c>
      <c r="H46" s="54">
        <f t="shared" ref="H46:I53" si="6">H47</f>
        <v>261</v>
      </c>
      <c r="I46" s="54">
        <f t="shared" si="6"/>
        <v>261</v>
      </c>
    </row>
    <row r="47" spans="1:9" ht="37.9" customHeight="1" x14ac:dyDescent="0.25">
      <c r="A47" s="6" t="s">
        <v>50</v>
      </c>
      <c r="B47" s="116" t="s">
        <v>299</v>
      </c>
      <c r="C47" s="3" t="s">
        <v>118</v>
      </c>
      <c r="D47" s="3" t="s">
        <v>247</v>
      </c>
      <c r="E47" s="3" t="s">
        <v>241</v>
      </c>
      <c r="F47" s="55"/>
      <c r="G47" s="54">
        <f>G48</f>
        <v>261</v>
      </c>
      <c r="H47" s="54">
        <f t="shared" si="6"/>
        <v>261</v>
      </c>
      <c r="I47" s="54">
        <f t="shared" si="6"/>
        <v>261</v>
      </c>
    </row>
    <row r="48" spans="1:9" ht="47.25" x14ac:dyDescent="0.25">
      <c r="A48" s="6" t="s">
        <v>51</v>
      </c>
      <c r="B48" s="7" t="s">
        <v>389</v>
      </c>
      <c r="C48" s="3" t="s">
        <v>118</v>
      </c>
      <c r="D48" s="3" t="s">
        <v>247</v>
      </c>
      <c r="E48" s="3" t="s">
        <v>267</v>
      </c>
      <c r="F48" s="55"/>
      <c r="G48" s="54">
        <f>G49+G52</f>
        <v>261</v>
      </c>
      <c r="H48" s="54">
        <f t="shared" ref="H48:I48" si="7">H49+H52</f>
        <v>261</v>
      </c>
      <c r="I48" s="54">
        <f t="shared" si="7"/>
        <v>261</v>
      </c>
    </row>
    <row r="49" spans="1:9" ht="94.5" x14ac:dyDescent="0.25">
      <c r="A49" s="6" t="s">
        <v>52</v>
      </c>
      <c r="B49" s="7" t="s">
        <v>392</v>
      </c>
      <c r="C49" s="3" t="s">
        <v>118</v>
      </c>
      <c r="D49" s="3" t="s">
        <v>247</v>
      </c>
      <c r="E49" s="3" t="s">
        <v>391</v>
      </c>
      <c r="F49" s="55"/>
      <c r="G49" s="54">
        <f>G50</f>
        <v>161</v>
      </c>
      <c r="H49" s="54">
        <f t="shared" ref="H49:I50" si="8">H50</f>
        <v>161</v>
      </c>
      <c r="I49" s="54">
        <f t="shared" si="8"/>
        <v>161</v>
      </c>
    </row>
    <row r="50" spans="1:9" ht="31.5" x14ac:dyDescent="0.25">
      <c r="A50" s="6" t="s">
        <v>53</v>
      </c>
      <c r="B50" s="47" t="s">
        <v>33</v>
      </c>
      <c r="C50" s="3" t="s">
        <v>118</v>
      </c>
      <c r="D50" s="3" t="s">
        <v>247</v>
      </c>
      <c r="E50" s="3" t="s">
        <v>391</v>
      </c>
      <c r="F50" s="39" t="s">
        <v>13</v>
      </c>
      <c r="G50" s="54">
        <f>G51</f>
        <v>161</v>
      </c>
      <c r="H50" s="54">
        <f t="shared" si="8"/>
        <v>161</v>
      </c>
      <c r="I50" s="54">
        <f t="shared" si="8"/>
        <v>161</v>
      </c>
    </row>
    <row r="51" spans="1:9" ht="31.5" x14ac:dyDescent="0.25">
      <c r="A51" s="6" t="s">
        <v>54</v>
      </c>
      <c r="B51" s="47" t="s">
        <v>34</v>
      </c>
      <c r="C51" s="3" t="s">
        <v>118</v>
      </c>
      <c r="D51" s="3" t="s">
        <v>247</v>
      </c>
      <c r="E51" s="3" t="s">
        <v>391</v>
      </c>
      <c r="F51" s="39" t="s">
        <v>8</v>
      </c>
      <c r="G51" s="41">
        <v>161</v>
      </c>
      <c r="H51" s="41">
        <v>161</v>
      </c>
      <c r="I51" s="41">
        <v>161</v>
      </c>
    </row>
    <row r="52" spans="1:9" ht="100.5" customHeight="1" x14ac:dyDescent="0.25">
      <c r="A52" s="6" t="s">
        <v>55</v>
      </c>
      <c r="B52" s="11" t="s">
        <v>390</v>
      </c>
      <c r="C52" s="3" t="s">
        <v>118</v>
      </c>
      <c r="D52" s="3" t="s">
        <v>247</v>
      </c>
      <c r="E52" s="12" t="s">
        <v>266</v>
      </c>
      <c r="F52" s="55"/>
      <c r="G52" s="54">
        <f>G53</f>
        <v>100</v>
      </c>
      <c r="H52" s="54">
        <f t="shared" si="6"/>
        <v>100</v>
      </c>
      <c r="I52" s="54">
        <f t="shared" si="6"/>
        <v>100</v>
      </c>
    </row>
    <row r="53" spans="1:9" ht="16.899999999999999" customHeight="1" x14ac:dyDescent="0.25">
      <c r="A53" s="6" t="s">
        <v>193</v>
      </c>
      <c r="B53" s="7" t="s">
        <v>33</v>
      </c>
      <c r="C53" s="3" t="s">
        <v>118</v>
      </c>
      <c r="D53" s="3" t="s">
        <v>247</v>
      </c>
      <c r="E53" s="12" t="s">
        <v>266</v>
      </c>
      <c r="F53" s="55" t="s">
        <v>13</v>
      </c>
      <c r="G53" s="54">
        <f>G54</f>
        <v>100</v>
      </c>
      <c r="H53" s="54">
        <f t="shared" si="6"/>
        <v>100</v>
      </c>
      <c r="I53" s="54">
        <f t="shared" si="6"/>
        <v>100</v>
      </c>
    </row>
    <row r="54" spans="1:9" ht="31.5" x14ac:dyDescent="0.25">
      <c r="A54" s="6" t="s">
        <v>194</v>
      </c>
      <c r="B54" s="83" t="s">
        <v>34</v>
      </c>
      <c r="C54" s="3" t="s">
        <v>118</v>
      </c>
      <c r="D54" s="3" t="s">
        <v>247</v>
      </c>
      <c r="E54" s="12" t="s">
        <v>266</v>
      </c>
      <c r="F54" s="55" t="s">
        <v>8</v>
      </c>
      <c r="G54" s="54">
        <v>100</v>
      </c>
      <c r="H54" s="54">
        <v>100</v>
      </c>
      <c r="I54" s="54">
        <v>100</v>
      </c>
    </row>
    <row r="55" spans="1:9" ht="31.5" x14ac:dyDescent="0.25">
      <c r="A55" s="6" t="s">
        <v>195</v>
      </c>
      <c r="B55" s="142" t="s">
        <v>374</v>
      </c>
      <c r="C55" s="52">
        <v>889</v>
      </c>
      <c r="D55" s="39" t="s">
        <v>136</v>
      </c>
      <c r="E55" s="39"/>
      <c r="F55" s="39"/>
      <c r="G55" s="41">
        <f>G56</f>
        <v>94.6</v>
      </c>
      <c r="H55" s="41">
        <f t="shared" ref="H55:I55" si="9">H56</f>
        <v>94.6</v>
      </c>
      <c r="I55" s="41">
        <f t="shared" si="9"/>
        <v>94.6</v>
      </c>
    </row>
    <row r="56" spans="1:9" ht="33" customHeight="1" x14ac:dyDescent="0.25">
      <c r="A56" s="6" t="s">
        <v>196</v>
      </c>
      <c r="B56" s="11" t="s">
        <v>344</v>
      </c>
      <c r="C56" s="52">
        <v>889</v>
      </c>
      <c r="D56" s="39" t="s">
        <v>272</v>
      </c>
      <c r="E56" s="39"/>
      <c r="F56" s="39"/>
      <c r="G56" s="41">
        <f t="shared" ref="G56:I60" si="10">G57</f>
        <v>94.6</v>
      </c>
      <c r="H56" s="41">
        <f t="shared" si="10"/>
        <v>94.6</v>
      </c>
      <c r="I56" s="41">
        <f t="shared" si="10"/>
        <v>94.6</v>
      </c>
    </row>
    <row r="57" spans="1:9" ht="33" customHeight="1" x14ac:dyDescent="0.25">
      <c r="A57" s="6" t="s">
        <v>197</v>
      </c>
      <c r="B57" s="116" t="s">
        <v>299</v>
      </c>
      <c r="C57" s="52">
        <v>889</v>
      </c>
      <c r="D57" s="39" t="s">
        <v>272</v>
      </c>
      <c r="E57" s="39" t="s">
        <v>241</v>
      </c>
      <c r="F57" s="39"/>
      <c r="G57" s="41">
        <f t="shared" si="10"/>
        <v>94.6</v>
      </c>
      <c r="H57" s="41">
        <f t="shared" si="10"/>
        <v>94.6</v>
      </c>
      <c r="I57" s="41">
        <f t="shared" si="10"/>
        <v>94.6</v>
      </c>
    </row>
    <row r="58" spans="1:9" ht="33" customHeight="1" x14ac:dyDescent="0.25">
      <c r="A58" s="6" t="s">
        <v>198</v>
      </c>
      <c r="B58" s="118" t="s">
        <v>303</v>
      </c>
      <c r="C58" s="52">
        <v>889</v>
      </c>
      <c r="D58" s="39" t="s">
        <v>272</v>
      </c>
      <c r="E58" s="39" t="s">
        <v>245</v>
      </c>
      <c r="F58" s="39"/>
      <c r="G58" s="41">
        <f>G59+G62+G65</f>
        <v>94.6</v>
      </c>
      <c r="H58" s="41">
        <f t="shared" ref="H58:I58" si="11">H59+H62+H65</f>
        <v>94.6</v>
      </c>
      <c r="I58" s="41">
        <f t="shared" si="11"/>
        <v>94.6</v>
      </c>
    </row>
    <row r="59" spans="1:9" ht="133.5" customHeight="1" x14ac:dyDescent="0.25">
      <c r="A59" s="6" t="s">
        <v>56</v>
      </c>
      <c r="B59" s="11" t="s">
        <v>306</v>
      </c>
      <c r="C59" s="52">
        <v>889</v>
      </c>
      <c r="D59" s="39" t="s">
        <v>272</v>
      </c>
      <c r="E59" s="39" t="s">
        <v>242</v>
      </c>
      <c r="F59" s="39"/>
      <c r="G59" s="41">
        <f t="shared" si="10"/>
        <v>92.1</v>
      </c>
      <c r="H59" s="41">
        <f t="shared" si="10"/>
        <v>92.1</v>
      </c>
      <c r="I59" s="41">
        <f t="shared" si="10"/>
        <v>92.1</v>
      </c>
    </row>
    <row r="60" spans="1:9" ht="21" customHeight="1" x14ac:dyDescent="0.25">
      <c r="A60" s="6" t="s">
        <v>57</v>
      </c>
      <c r="B60" s="7" t="s">
        <v>33</v>
      </c>
      <c r="C60" s="52">
        <v>889</v>
      </c>
      <c r="D60" s="39" t="s">
        <v>272</v>
      </c>
      <c r="E60" s="39" t="s">
        <v>242</v>
      </c>
      <c r="F60" s="39" t="s">
        <v>13</v>
      </c>
      <c r="G60" s="41">
        <f t="shared" si="10"/>
        <v>92.1</v>
      </c>
      <c r="H60" s="41">
        <f t="shared" si="10"/>
        <v>92.1</v>
      </c>
      <c r="I60" s="41">
        <f t="shared" si="10"/>
        <v>92.1</v>
      </c>
    </row>
    <row r="61" spans="1:9" ht="31.5" x14ac:dyDescent="0.25">
      <c r="A61" s="6" t="s">
        <v>58</v>
      </c>
      <c r="B61" s="83" t="s">
        <v>34</v>
      </c>
      <c r="C61" s="52">
        <v>889</v>
      </c>
      <c r="D61" s="39" t="s">
        <v>272</v>
      </c>
      <c r="E61" s="39" t="s">
        <v>242</v>
      </c>
      <c r="F61" s="39" t="s">
        <v>8</v>
      </c>
      <c r="G61" s="41">
        <v>92.1</v>
      </c>
      <c r="H61" s="41">
        <v>92.1</v>
      </c>
      <c r="I61" s="41">
        <v>92.1</v>
      </c>
    </row>
    <row r="62" spans="1:9" ht="84" hidden="1" customHeight="1" outlineLevel="1" x14ac:dyDescent="0.25">
      <c r="A62" s="6" t="s">
        <v>77</v>
      </c>
      <c r="B62" s="7" t="s">
        <v>397</v>
      </c>
      <c r="C62" s="52">
        <v>889</v>
      </c>
      <c r="D62" s="39" t="s">
        <v>272</v>
      </c>
      <c r="E62" s="39" t="s">
        <v>309</v>
      </c>
      <c r="F62" s="39"/>
      <c r="G62" s="41">
        <f>G63</f>
        <v>0</v>
      </c>
      <c r="H62" s="41">
        <f t="shared" ref="H62:I63" si="12">H63</f>
        <v>0</v>
      </c>
      <c r="I62" s="41">
        <f t="shared" si="12"/>
        <v>0</v>
      </c>
    </row>
    <row r="63" spans="1:9" ht="63" hidden="1" outlineLevel="1" x14ac:dyDescent="0.25">
      <c r="A63" s="6" t="s">
        <v>78</v>
      </c>
      <c r="B63" s="11" t="s">
        <v>310</v>
      </c>
      <c r="C63" s="52">
        <v>889</v>
      </c>
      <c r="D63" s="39" t="s">
        <v>272</v>
      </c>
      <c r="E63" s="39" t="s">
        <v>309</v>
      </c>
      <c r="F63" s="39" t="s">
        <v>13</v>
      </c>
      <c r="G63" s="41">
        <f>G64</f>
        <v>0</v>
      </c>
      <c r="H63" s="41">
        <f t="shared" si="12"/>
        <v>0</v>
      </c>
      <c r="I63" s="41">
        <f t="shared" si="12"/>
        <v>0</v>
      </c>
    </row>
    <row r="64" spans="1:9" ht="31.5" hidden="1" outlineLevel="1" x14ac:dyDescent="0.25">
      <c r="A64" s="6" t="s">
        <v>79</v>
      </c>
      <c r="B64" s="11" t="s">
        <v>34</v>
      </c>
      <c r="C64" s="52">
        <v>889</v>
      </c>
      <c r="D64" s="39" t="s">
        <v>272</v>
      </c>
      <c r="E64" s="39" t="s">
        <v>309</v>
      </c>
      <c r="F64" s="39" t="s">
        <v>8</v>
      </c>
      <c r="G64" s="41"/>
      <c r="H64" s="41"/>
      <c r="I64" s="41"/>
    </row>
    <row r="65" spans="1:9" ht="111" customHeight="1" collapsed="1" x14ac:dyDescent="0.25">
      <c r="A65" s="6" t="s">
        <v>75</v>
      </c>
      <c r="B65" s="11" t="s">
        <v>396</v>
      </c>
      <c r="C65" s="52">
        <v>889</v>
      </c>
      <c r="D65" s="39" t="s">
        <v>272</v>
      </c>
      <c r="E65" s="39" t="s">
        <v>273</v>
      </c>
      <c r="F65" s="39"/>
      <c r="G65" s="41">
        <f>G66</f>
        <v>2.5</v>
      </c>
      <c r="H65" s="41">
        <f t="shared" ref="H65:I66" si="13">H66</f>
        <v>2.5</v>
      </c>
      <c r="I65" s="41">
        <f t="shared" si="13"/>
        <v>2.5</v>
      </c>
    </row>
    <row r="66" spans="1:9" ht="31.5" x14ac:dyDescent="0.25">
      <c r="A66" s="6" t="s">
        <v>76</v>
      </c>
      <c r="B66" s="7" t="s">
        <v>33</v>
      </c>
      <c r="C66" s="52">
        <v>889</v>
      </c>
      <c r="D66" s="39" t="s">
        <v>272</v>
      </c>
      <c r="E66" s="39" t="s">
        <v>273</v>
      </c>
      <c r="F66" s="39" t="s">
        <v>13</v>
      </c>
      <c r="G66" s="41">
        <f>G67</f>
        <v>2.5</v>
      </c>
      <c r="H66" s="41">
        <f t="shared" si="13"/>
        <v>2.5</v>
      </c>
      <c r="I66" s="41">
        <f t="shared" si="13"/>
        <v>2.5</v>
      </c>
    </row>
    <row r="67" spans="1:9" ht="31.5" x14ac:dyDescent="0.25">
      <c r="A67" s="6" t="s">
        <v>77</v>
      </c>
      <c r="B67" s="83" t="s">
        <v>34</v>
      </c>
      <c r="C67" s="52">
        <v>889</v>
      </c>
      <c r="D67" s="39" t="s">
        <v>272</v>
      </c>
      <c r="E67" s="39" t="s">
        <v>273</v>
      </c>
      <c r="F67" s="39" t="s">
        <v>8</v>
      </c>
      <c r="G67" s="41">
        <v>2.5</v>
      </c>
      <c r="H67" s="41">
        <v>2.5</v>
      </c>
      <c r="I67" s="41">
        <v>2.5</v>
      </c>
    </row>
    <row r="68" spans="1:9" ht="15.75" x14ac:dyDescent="0.25">
      <c r="A68" s="6" t="s">
        <v>78</v>
      </c>
      <c r="B68" s="47" t="s">
        <v>74</v>
      </c>
      <c r="C68" s="52">
        <v>889</v>
      </c>
      <c r="D68" s="39" t="s">
        <v>73</v>
      </c>
      <c r="E68" s="39"/>
      <c r="F68" s="39"/>
      <c r="G68" s="41">
        <f>G69+G80</f>
        <v>701.7</v>
      </c>
      <c r="H68" s="41">
        <f t="shared" ref="H68:I68" si="14">H69+H80</f>
        <v>708.7</v>
      </c>
      <c r="I68" s="41">
        <f t="shared" si="14"/>
        <v>286.39999999999998</v>
      </c>
    </row>
    <row r="69" spans="1:9" ht="15.75" x14ac:dyDescent="0.25">
      <c r="A69" s="6" t="s">
        <v>79</v>
      </c>
      <c r="B69" s="53" t="s">
        <v>71</v>
      </c>
      <c r="C69" s="52">
        <v>889</v>
      </c>
      <c r="D69" s="56" t="s">
        <v>72</v>
      </c>
      <c r="E69" s="38"/>
      <c r="F69" s="38"/>
      <c r="G69" s="40">
        <f>G70</f>
        <v>610</v>
      </c>
      <c r="H69" s="40">
        <f t="shared" ref="H69:I69" si="15">H70</f>
        <v>617</v>
      </c>
      <c r="I69" s="40">
        <f t="shared" si="15"/>
        <v>194.7</v>
      </c>
    </row>
    <row r="70" spans="1:9" ht="34.15" customHeight="1" x14ac:dyDescent="0.25">
      <c r="A70" s="6" t="s">
        <v>80</v>
      </c>
      <c r="B70" s="116" t="s">
        <v>299</v>
      </c>
      <c r="C70" s="52">
        <v>889</v>
      </c>
      <c r="D70" s="56" t="s">
        <v>72</v>
      </c>
      <c r="E70" s="38" t="s">
        <v>241</v>
      </c>
      <c r="F70" s="38"/>
      <c r="G70" s="40">
        <f>G71</f>
        <v>610</v>
      </c>
      <c r="H70" s="40">
        <f t="shared" ref="H70:I73" si="16">H71</f>
        <v>617</v>
      </c>
      <c r="I70" s="40">
        <f t="shared" si="16"/>
        <v>194.7</v>
      </c>
    </row>
    <row r="71" spans="1:9" ht="57" customHeight="1" x14ac:dyDescent="0.25">
      <c r="A71" s="6" t="s">
        <v>81</v>
      </c>
      <c r="B71" s="118" t="s">
        <v>300</v>
      </c>
      <c r="C71" s="52">
        <v>889</v>
      </c>
      <c r="D71" s="38" t="s">
        <v>72</v>
      </c>
      <c r="E71" s="38" t="s">
        <v>259</v>
      </c>
      <c r="F71" s="38"/>
      <c r="G71" s="40">
        <f>G72+G75</f>
        <v>610</v>
      </c>
      <c r="H71" s="40">
        <f>H72+H75</f>
        <v>617</v>
      </c>
      <c r="I71" s="40">
        <f>I72+I75</f>
        <v>194.7</v>
      </c>
    </row>
    <row r="72" spans="1:9" ht="114.75" customHeight="1" x14ac:dyDescent="0.25">
      <c r="A72" s="6" t="s">
        <v>82</v>
      </c>
      <c r="B72" s="11" t="s">
        <v>394</v>
      </c>
      <c r="C72" s="52">
        <v>889</v>
      </c>
      <c r="D72" s="38" t="s">
        <v>72</v>
      </c>
      <c r="E72" s="38" t="s">
        <v>260</v>
      </c>
      <c r="F72" s="38"/>
      <c r="G72" s="40">
        <f>G73</f>
        <v>134.6</v>
      </c>
      <c r="H72" s="40">
        <f t="shared" si="16"/>
        <v>141.6</v>
      </c>
      <c r="I72" s="40">
        <f t="shared" si="16"/>
        <v>194.7</v>
      </c>
    </row>
    <row r="73" spans="1:9" ht="19.149999999999999" customHeight="1" x14ac:dyDescent="0.25">
      <c r="A73" s="6" t="s">
        <v>83</v>
      </c>
      <c r="B73" s="7" t="s">
        <v>33</v>
      </c>
      <c r="C73" s="52">
        <v>889</v>
      </c>
      <c r="D73" s="38" t="s">
        <v>72</v>
      </c>
      <c r="E73" s="38" t="s">
        <v>260</v>
      </c>
      <c r="F73" s="39" t="s">
        <v>13</v>
      </c>
      <c r="G73" s="40">
        <f>G74</f>
        <v>134.6</v>
      </c>
      <c r="H73" s="40">
        <f t="shared" si="16"/>
        <v>141.6</v>
      </c>
      <c r="I73" s="40">
        <f t="shared" si="16"/>
        <v>194.7</v>
      </c>
    </row>
    <row r="74" spans="1:9" ht="31.5" x14ac:dyDescent="0.25">
      <c r="A74" s="6" t="s">
        <v>84</v>
      </c>
      <c r="B74" s="83" t="s">
        <v>34</v>
      </c>
      <c r="C74" s="52">
        <v>889</v>
      </c>
      <c r="D74" s="38" t="s">
        <v>72</v>
      </c>
      <c r="E74" s="38" t="s">
        <v>260</v>
      </c>
      <c r="F74" s="39" t="s">
        <v>8</v>
      </c>
      <c r="G74" s="40">
        <v>134.6</v>
      </c>
      <c r="H74" s="40">
        <v>141.6</v>
      </c>
      <c r="I74" s="40">
        <v>194.7</v>
      </c>
    </row>
    <row r="75" spans="1:9" ht="111.75" customHeight="1" x14ac:dyDescent="0.25">
      <c r="A75" s="6" t="s">
        <v>90</v>
      </c>
      <c r="B75" s="11" t="s">
        <v>401</v>
      </c>
      <c r="C75" s="52">
        <v>889</v>
      </c>
      <c r="D75" s="38" t="s">
        <v>127</v>
      </c>
      <c r="E75" s="38" t="s">
        <v>261</v>
      </c>
      <c r="F75" s="39"/>
      <c r="G75" s="40">
        <f>G76+G78</f>
        <v>475.4</v>
      </c>
      <c r="H75" s="40">
        <f t="shared" ref="H75:I75" si="17">H76+H78</f>
        <v>475.4</v>
      </c>
      <c r="I75" s="40">
        <f t="shared" si="17"/>
        <v>0</v>
      </c>
    </row>
    <row r="76" spans="1:9" s="119" customFormat="1" ht="36" customHeight="1" x14ac:dyDescent="0.25">
      <c r="A76" s="6" t="s">
        <v>91</v>
      </c>
      <c r="B76" s="7" t="s">
        <v>33</v>
      </c>
      <c r="C76" s="52">
        <v>889</v>
      </c>
      <c r="D76" s="38" t="s">
        <v>72</v>
      </c>
      <c r="E76" s="38" t="s">
        <v>261</v>
      </c>
      <c r="F76" s="39" t="s">
        <v>13</v>
      </c>
      <c r="G76" s="40">
        <f>G77</f>
        <v>475.4</v>
      </c>
      <c r="H76" s="40">
        <f t="shared" ref="H76:I76" si="18">H77</f>
        <v>475.4</v>
      </c>
      <c r="I76" s="40">
        <f t="shared" si="18"/>
        <v>0</v>
      </c>
    </row>
    <row r="77" spans="1:9" s="119" customFormat="1" ht="42.75" customHeight="1" x14ac:dyDescent="0.25">
      <c r="A77" s="6" t="s">
        <v>92</v>
      </c>
      <c r="B77" s="83" t="s">
        <v>34</v>
      </c>
      <c r="C77" s="52">
        <v>889</v>
      </c>
      <c r="D77" s="38" t="s">
        <v>72</v>
      </c>
      <c r="E77" s="38" t="s">
        <v>261</v>
      </c>
      <c r="F77" s="39" t="s">
        <v>8</v>
      </c>
      <c r="G77" s="40">
        <v>475.4</v>
      </c>
      <c r="H77" s="40">
        <v>475.4</v>
      </c>
      <c r="I77" s="40">
        <v>0</v>
      </c>
    </row>
    <row r="78" spans="1:9" ht="31.5" hidden="1" outlineLevel="1" x14ac:dyDescent="0.25">
      <c r="A78" s="6" t="s">
        <v>96</v>
      </c>
      <c r="B78" s="176" t="s">
        <v>250</v>
      </c>
      <c r="C78" s="52">
        <v>889</v>
      </c>
      <c r="D78" s="38" t="s">
        <v>127</v>
      </c>
      <c r="E78" s="38" t="s">
        <v>261</v>
      </c>
      <c r="F78" s="39" t="s">
        <v>110</v>
      </c>
      <c r="G78" s="40">
        <f t="shared" ref="G78:I78" si="19">G79</f>
        <v>0</v>
      </c>
      <c r="H78" s="40">
        <f t="shared" si="19"/>
        <v>0</v>
      </c>
      <c r="I78" s="40">
        <f t="shared" si="19"/>
        <v>0</v>
      </c>
    </row>
    <row r="79" spans="1:9" ht="15.75" hidden="1" outlineLevel="1" x14ac:dyDescent="0.25">
      <c r="A79" s="6" t="s">
        <v>97</v>
      </c>
      <c r="B79" s="46" t="s">
        <v>285</v>
      </c>
      <c r="C79" s="52">
        <v>889</v>
      </c>
      <c r="D79" s="38" t="s">
        <v>127</v>
      </c>
      <c r="E79" s="38" t="s">
        <v>261</v>
      </c>
      <c r="F79" s="39" t="s">
        <v>112</v>
      </c>
      <c r="G79" s="40"/>
      <c r="H79" s="40"/>
      <c r="I79" s="40"/>
    </row>
    <row r="80" spans="1:9" ht="15.75" collapsed="1" x14ac:dyDescent="0.25">
      <c r="A80" s="6" t="s">
        <v>93</v>
      </c>
      <c r="B80" s="11" t="s">
        <v>85</v>
      </c>
      <c r="C80" s="52">
        <v>889</v>
      </c>
      <c r="D80" s="39" t="s">
        <v>86</v>
      </c>
      <c r="E80" s="38"/>
      <c r="F80" s="38"/>
      <c r="G80" s="40">
        <f>G81</f>
        <v>91.7</v>
      </c>
      <c r="H80" s="40">
        <f t="shared" ref="H80:I84" si="20">H81</f>
        <v>91.7</v>
      </c>
      <c r="I80" s="40">
        <f t="shared" si="20"/>
        <v>91.7</v>
      </c>
    </row>
    <row r="81" spans="1:9" ht="36" customHeight="1" x14ac:dyDescent="0.25">
      <c r="A81" s="6" t="s">
        <v>94</v>
      </c>
      <c r="B81" s="116" t="s">
        <v>299</v>
      </c>
      <c r="C81" s="52">
        <v>889</v>
      </c>
      <c r="D81" s="56" t="s">
        <v>86</v>
      </c>
      <c r="E81" s="38" t="s">
        <v>241</v>
      </c>
      <c r="F81" s="38"/>
      <c r="G81" s="40">
        <f>G82</f>
        <v>91.7</v>
      </c>
      <c r="H81" s="40">
        <f t="shared" si="20"/>
        <v>91.7</v>
      </c>
      <c r="I81" s="40">
        <f t="shared" si="20"/>
        <v>91.7</v>
      </c>
    </row>
    <row r="82" spans="1:9" ht="51" customHeight="1" x14ac:dyDescent="0.25">
      <c r="A82" s="6" t="s">
        <v>95</v>
      </c>
      <c r="B82" s="7" t="s">
        <v>389</v>
      </c>
      <c r="C82" s="52">
        <v>889</v>
      </c>
      <c r="D82" s="56" t="s">
        <v>86</v>
      </c>
      <c r="E82" s="38" t="s">
        <v>244</v>
      </c>
      <c r="F82" s="38"/>
      <c r="G82" s="40">
        <f>G83</f>
        <v>91.7</v>
      </c>
      <c r="H82" s="40">
        <f t="shared" si="20"/>
        <v>91.7</v>
      </c>
      <c r="I82" s="40">
        <f t="shared" si="20"/>
        <v>91.7</v>
      </c>
    </row>
    <row r="83" spans="1:9" ht="81.75" customHeight="1" x14ac:dyDescent="0.25">
      <c r="A83" s="6" t="s">
        <v>96</v>
      </c>
      <c r="B83" s="7" t="s">
        <v>393</v>
      </c>
      <c r="C83" s="52">
        <v>889</v>
      </c>
      <c r="D83" s="56" t="s">
        <v>86</v>
      </c>
      <c r="E83" s="38" t="s">
        <v>265</v>
      </c>
      <c r="F83" s="38"/>
      <c r="G83" s="40">
        <f>G84</f>
        <v>91.7</v>
      </c>
      <c r="H83" s="40">
        <f t="shared" si="20"/>
        <v>91.7</v>
      </c>
      <c r="I83" s="40">
        <f t="shared" si="20"/>
        <v>91.7</v>
      </c>
    </row>
    <row r="84" spans="1:9" ht="21.6" customHeight="1" x14ac:dyDescent="0.25">
      <c r="A84" s="6" t="s">
        <v>97</v>
      </c>
      <c r="B84" s="7" t="s">
        <v>33</v>
      </c>
      <c r="C84" s="52">
        <v>889</v>
      </c>
      <c r="D84" s="56" t="s">
        <v>86</v>
      </c>
      <c r="E84" s="38" t="s">
        <v>265</v>
      </c>
      <c r="F84" s="39" t="s">
        <v>13</v>
      </c>
      <c r="G84" s="40">
        <f>G85</f>
        <v>91.7</v>
      </c>
      <c r="H84" s="40">
        <f t="shared" si="20"/>
        <v>91.7</v>
      </c>
      <c r="I84" s="40">
        <f t="shared" si="20"/>
        <v>91.7</v>
      </c>
    </row>
    <row r="85" spans="1:9" ht="31.5" x14ac:dyDescent="0.25">
      <c r="A85" s="6" t="s">
        <v>98</v>
      </c>
      <c r="B85" s="83" t="s">
        <v>34</v>
      </c>
      <c r="C85" s="52">
        <v>889</v>
      </c>
      <c r="D85" s="56" t="s">
        <v>86</v>
      </c>
      <c r="E85" s="38" t="s">
        <v>265</v>
      </c>
      <c r="F85" s="39" t="s">
        <v>8</v>
      </c>
      <c r="G85" s="41">
        <v>91.7</v>
      </c>
      <c r="H85" s="41">
        <v>91.7</v>
      </c>
      <c r="I85" s="41">
        <v>91.7</v>
      </c>
    </row>
    <row r="86" spans="1:9" ht="15.75" x14ac:dyDescent="0.25">
      <c r="A86" s="6" t="s">
        <v>99</v>
      </c>
      <c r="B86" s="11" t="s">
        <v>87</v>
      </c>
      <c r="C86" s="52">
        <v>889</v>
      </c>
      <c r="D86" s="39" t="s">
        <v>3</v>
      </c>
      <c r="E86" s="38"/>
      <c r="F86" s="38"/>
      <c r="G86" s="40">
        <f>G87+G96</f>
        <v>8949.2999999999993</v>
      </c>
      <c r="H86" s="40">
        <f>H87+H96</f>
        <v>7981.7</v>
      </c>
      <c r="I86" s="40">
        <f>I87+I96</f>
        <v>8430.5</v>
      </c>
    </row>
    <row r="87" spans="1:9" ht="15.75" x14ac:dyDescent="0.25">
      <c r="A87" s="6" t="s">
        <v>199</v>
      </c>
      <c r="B87" s="11" t="s">
        <v>88</v>
      </c>
      <c r="C87" s="52">
        <v>889</v>
      </c>
      <c r="D87" s="39" t="s">
        <v>4</v>
      </c>
      <c r="E87" s="38"/>
      <c r="F87" s="38"/>
      <c r="G87" s="40">
        <f>G88</f>
        <v>7804.3</v>
      </c>
      <c r="H87" s="40">
        <f t="shared" ref="H87:I94" si="21">H88</f>
        <v>6959</v>
      </c>
      <c r="I87" s="40">
        <f t="shared" si="21"/>
        <v>7407.8</v>
      </c>
    </row>
    <row r="88" spans="1:9" ht="33" customHeight="1" x14ac:dyDescent="0.25">
      <c r="A88" s="6" t="s">
        <v>200</v>
      </c>
      <c r="B88" s="116" t="s">
        <v>299</v>
      </c>
      <c r="C88" s="52">
        <v>889</v>
      </c>
      <c r="D88" s="38" t="s">
        <v>4</v>
      </c>
      <c r="E88" s="38" t="s">
        <v>241</v>
      </c>
      <c r="F88" s="38"/>
      <c r="G88" s="40">
        <f>G89</f>
        <v>7804.3</v>
      </c>
      <c r="H88" s="40">
        <f t="shared" si="21"/>
        <v>6959</v>
      </c>
      <c r="I88" s="40">
        <f t="shared" si="21"/>
        <v>7407.8</v>
      </c>
    </row>
    <row r="89" spans="1:9" ht="83.25" customHeight="1" x14ac:dyDescent="0.25">
      <c r="A89" s="6" t="s">
        <v>201</v>
      </c>
      <c r="B89" s="7" t="s">
        <v>302</v>
      </c>
      <c r="C89" s="52">
        <v>889</v>
      </c>
      <c r="D89" s="38" t="s">
        <v>4</v>
      </c>
      <c r="E89" s="38" t="s">
        <v>262</v>
      </c>
      <c r="F89" s="38"/>
      <c r="G89" s="40">
        <f>G93+G90</f>
        <v>7804.3</v>
      </c>
      <c r="H89" s="40">
        <f>H93+H90</f>
        <v>6959</v>
      </c>
      <c r="I89" s="40">
        <f>I93+I90</f>
        <v>7407.8</v>
      </c>
    </row>
    <row r="90" spans="1:9" ht="141.75" x14ac:dyDescent="0.25">
      <c r="A90" s="6" t="s">
        <v>202</v>
      </c>
      <c r="B90" s="7" t="s">
        <v>305</v>
      </c>
      <c r="C90" s="52">
        <v>889</v>
      </c>
      <c r="D90" s="38" t="s">
        <v>4</v>
      </c>
      <c r="E90" s="38" t="s">
        <v>263</v>
      </c>
      <c r="F90" s="38"/>
      <c r="G90" s="40">
        <f t="shared" ref="G90:I91" si="22">G91</f>
        <v>7804.3</v>
      </c>
      <c r="H90" s="40">
        <f t="shared" si="22"/>
        <v>6959</v>
      </c>
      <c r="I90" s="40">
        <f t="shared" si="22"/>
        <v>7407.8</v>
      </c>
    </row>
    <row r="91" spans="1:9" ht="31.5" x14ac:dyDescent="0.25">
      <c r="A91" s="6" t="s">
        <v>203</v>
      </c>
      <c r="B91" s="11" t="s">
        <v>33</v>
      </c>
      <c r="C91" s="52">
        <v>889</v>
      </c>
      <c r="D91" s="38" t="s">
        <v>4</v>
      </c>
      <c r="E91" s="38" t="s">
        <v>263</v>
      </c>
      <c r="F91" s="39" t="s">
        <v>13</v>
      </c>
      <c r="G91" s="41">
        <f t="shared" si="22"/>
        <v>7804.3</v>
      </c>
      <c r="H91" s="41">
        <f t="shared" si="22"/>
        <v>6959</v>
      </c>
      <c r="I91" s="41">
        <f t="shared" si="22"/>
        <v>7407.8</v>
      </c>
    </row>
    <row r="92" spans="1:9" ht="31.5" x14ac:dyDescent="0.25">
      <c r="A92" s="6" t="s">
        <v>204</v>
      </c>
      <c r="B92" s="11" t="s">
        <v>34</v>
      </c>
      <c r="C92" s="52">
        <v>889</v>
      </c>
      <c r="D92" s="38" t="s">
        <v>4</v>
      </c>
      <c r="E92" s="38" t="s">
        <v>263</v>
      </c>
      <c r="F92" s="39" t="s">
        <v>8</v>
      </c>
      <c r="G92" s="41">
        <v>7804.3</v>
      </c>
      <c r="H92" s="41">
        <v>6959</v>
      </c>
      <c r="I92" s="41">
        <v>7407.8</v>
      </c>
    </row>
    <row r="93" spans="1:9" ht="113.25" hidden="1" customHeight="1" outlineLevel="1" x14ac:dyDescent="0.25">
      <c r="A93" s="6" t="s">
        <v>205</v>
      </c>
      <c r="B93" s="7" t="s">
        <v>400</v>
      </c>
      <c r="C93" s="52">
        <v>889</v>
      </c>
      <c r="D93" s="38" t="s">
        <v>4</v>
      </c>
      <c r="E93" s="38" t="s">
        <v>264</v>
      </c>
      <c r="F93" s="38"/>
      <c r="G93" s="40">
        <f>G94</f>
        <v>0</v>
      </c>
      <c r="H93" s="40">
        <f t="shared" si="21"/>
        <v>0</v>
      </c>
      <c r="I93" s="40">
        <f t="shared" si="21"/>
        <v>0</v>
      </c>
    </row>
    <row r="94" spans="1:9" ht="33.6" hidden="1" customHeight="1" outlineLevel="1" x14ac:dyDescent="0.25">
      <c r="A94" s="6" t="s">
        <v>206</v>
      </c>
      <c r="B94" s="176" t="s">
        <v>250</v>
      </c>
      <c r="C94" s="52">
        <v>889</v>
      </c>
      <c r="D94" s="38" t="s">
        <v>4</v>
      </c>
      <c r="E94" s="38" t="s">
        <v>264</v>
      </c>
      <c r="F94" s="39" t="s">
        <v>110</v>
      </c>
      <c r="G94" s="40">
        <f>G95</f>
        <v>0</v>
      </c>
      <c r="H94" s="40">
        <f t="shared" si="21"/>
        <v>0</v>
      </c>
      <c r="I94" s="40">
        <f t="shared" si="21"/>
        <v>0</v>
      </c>
    </row>
    <row r="95" spans="1:9" ht="15.75" hidden="1" outlineLevel="1" x14ac:dyDescent="0.25">
      <c r="A95" s="6" t="s">
        <v>207</v>
      </c>
      <c r="B95" s="46" t="s">
        <v>113</v>
      </c>
      <c r="C95" s="52">
        <v>889</v>
      </c>
      <c r="D95" s="38" t="s">
        <v>4</v>
      </c>
      <c r="E95" s="38" t="s">
        <v>264</v>
      </c>
      <c r="F95" s="39" t="s">
        <v>112</v>
      </c>
      <c r="G95" s="40"/>
      <c r="H95" s="40"/>
      <c r="I95" s="40"/>
    </row>
    <row r="96" spans="1:9" ht="15.75" collapsed="1" x14ac:dyDescent="0.25">
      <c r="A96" s="6" t="s">
        <v>205</v>
      </c>
      <c r="B96" s="11" t="s">
        <v>89</v>
      </c>
      <c r="C96" s="52">
        <v>889</v>
      </c>
      <c r="D96" s="39" t="s">
        <v>5</v>
      </c>
      <c r="E96" s="38"/>
      <c r="F96" s="38"/>
      <c r="G96" s="40">
        <f t="shared" ref="G96:I97" si="23">G97</f>
        <v>1145</v>
      </c>
      <c r="H96" s="40">
        <f t="shared" si="23"/>
        <v>1022.7</v>
      </c>
      <c r="I96" s="40">
        <f t="shared" si="23"/>
        <v>1022.7</v>
      </c>
    </row>
    <row r="97" spans="1:9" ht="36.6" customHeight="1" x14ac:dyDescent="0.25">
      <c r="A97" s="6" t="s">
        <v>206</v>
      </c>
      <c r="B97" s="116" t="s">
        <v>299</v>
      </c>
      <c r="C97" s="52">
        <v>889</v>
      </c>
      <c r="D97" s="39" t="s">
        <v>5</v>
      </c>
      <c r="E97" s="38" t="s">
        <v>241</v>
      </c>
      <c r="F97" s="38"/>
      <c r="G97" s="40">
        <f t="shared" si="23"/>
        <v>1145</v>
      </c>
      <c r="H97" s="40">
        <f t="shared" si="23"/>
        <v>1022.7</v>
      </c>
      <c r="I97" s="40">
        <f t="shared" si="23"/>
        <v>1022.7</v>
      </c>
    </row>
    <row r="98" spans="1:9" ht="47.25" x14ac:dyDescent="0.25">
      <c r="A98" s="6" t="s">
        <v>207</v>
      </c>
      <c r="B98" s="7" t="s">
        <v>301</v>
      </c>
      <c r="C98" s="52">
        <v>889</v>
      </c>
      <c r="D98" s="38" t="s">
        <v>5</v>
      </c>
      <c r="E98" s="38" t="s">
        <v>243</v>
      </c>
      <c r="F98" s="38"/>
      <c r="G98" s="40">
        <f>G99+G102+G107+G110</f>
        <v>1145</v>
      </c>
      <c r="H98" s="40">
        <f t="shared" ref="H98:I98" si="24">H99+H102+H107+H110</f>
        <v>1022.7</v>
      </c>
      <c r="I98" s="40">
        <f t="shared" si="24"/>
        <v>1022.7</v>
      </c>
    </row>
    <row r="99" spans="1:9" ht="81" customHeight="1" x14ac:dyDescent="0.25">
      <c r="A99" s="6" t="s">
        <v>208</v>
      </c>
      <c r="B99" s="7" t="s">
        <v>304</v>
      </c>
      <c r="C99" s="52">
        <v>889</v>
      </c>
      <c r="D99" s="38" t="s">
        <v>5</v>
      </c>
      <c r="E99" s="38" t="s">
        <v>274</v>
      </c>
      <c r="F99" s="38"/>
      <c r="G99" s="40">
        <f t="shared" ref="G99:I100" si="25">G100</f>
        <v>363.1</v>
      </c>
      <c r="H99" s="40">
        <f t="shared" si="25"/>
        <v>363.1</v>
      </c>
      <c r="I99" s="40">
        <f t="shared" si="25"/>
        <v>363.1</v>
      </c>
    </row>
    <row r="100" spans="1:9" ht="19.149999999999999" customHeight="1" x14ac:dyDescent="0.25">
      <c r="A100" s="6" t="s">
        <v>209</v>
      </c>
      <c r="B100" s="7" t="s">
        <v>33</v>
      </c>
      <c r="C100" s="52">
        <v>889</v>
      </c>
      <c r="D100" s="38" t="s">
        <v>5</v>
      </c>
      <c r="E100" s="38" t="s">
        <v>274</v>
      </c>
      <c r="F100" s="39" t="s">
        <v>13</v>
      </c>
      <c r="G100" s="40">
        <f t="shared" si="25"/>
        <v>363.1</v>
      </c>
      <c r="H100" s="40">
        <f t="shared" si="25"/>
        <v>363.1</v>
      </c>
      <c r="I100" s="40">
        <f t="shared" si="25"/>
        <v>363.1</v>
      </c>
    </row>
    <row r="101" spans="1:9" ht="36" customHeight="1" x14ac:dyDescent="0.25">
      <c r="A101" s="6" t="s">
        <v>210</v>
      </c>
      <c r="B101" s="83" t="s">
        <v>34</v>
      </c>
      <c r="C101" s="52">
        <v>889</v>
      </c>
      <c r="D101" s="38" t="s">
        <v>5</v>
      </c>
      <c r="E101" s="38" t="s">
        <v>274</v>
      </c>
      <c r="F101" s="39" t="s">
        <v>8</v>
      </c>
      <c r="G101" s="40">
        <v>363.1</v>
      </c>
      <c r="H101" s="40">
        <v>363.1</v>
      </c>
      <c r="I101" s="40">
        <v>363.1</v>
      </c>
    </row>
    <row r="102" spans="1:9" ht="97.5" customHeight="1" x14ac:dyDescent="0.25">
      <c r="A102" s="6" t="s">
        <v>211</v>
      </c>
      <c r="B102" s="7" t="s">
        <v>398</v>
      </c>
      <c r="C102" s="52">
        <v>889</v>
      </c>
      <c r="D102" s="38" t="s">
        <v>5</v>
      </c>
      <c r="E102" s="38" t="s">
        <v>276</v>
      </c>
      <c r="F102" s="38"/>
      <c r="G102" s="40">
        <f>G103+G105</f>
        <v>634.59999999999991</v>
      </c>
      <c r="H102" s="40">
        <f t="shared" ref="H102:I102" si="26">H103+H105</f>
        <v>512.29999999999995</v>
      </c>
      <c r="I102" s="40">
        <f t="shared" si="26"/>
        <v>512.29999999999995</v>
      </c>
    </row>
    <row r="103" spans="1:9" ht="20.45" customHeight="1" x14ac:dyDescent="0.25">
      <c r="A103" s="6" t="s">
        <v>212</v>
      </c>
      <c r="B103" s="7" t="s">
        <v>33</v>
      </c>
      <c r="C103" s="52">
        <v>889</v>
      </c>
      <c r="D103" s="38" t="s">
        <v>5</v>
      </c>
      <c r="E103" s="38" t="s">
        <v>276</v>
      </c>
      <c r="F103" s="39" t="s">
        <v>13</v>
      </c>
      <c r="G103" s="40">
        <f>G104</f>
        <v>512.29999999999995</v>
      </c>
      <c r="H103" s="40">
        <f>H104</f>
        <v>512.29999999999995</v>
      </c>
      <c r="I103" s="40">
        <f>I104</f>
        <v>512.29999999999995</v>
      </c>
    </row>
    <row r="104" spans="1:9" ht="31.5" x14ac:dyDescent="0.25">
      <c r="A104" s="6" t="s">
        <v>213</v>
      </c>
      <c r="B104" s="83" t="s">
        <v>34</v>
      </c>
      <c r="C104" s="52">
        <v>889</v>
      </c>
      <c r="D104" s="38" t="s">
        <v>5</v>
      </c>
      <c r="E104" s="38" t="s">
        <v>276</v>
      </c>
      <c r="F104" s="39" t="s">
        <v>8</v>
      </c>
      <c r="G104" s="40">
        <v>512.29999999999995</v>
      </c>
      <c r="H104" s="40">
        <v>512.29999999999995</v>
      </c>
      <c r="I104" s="40">
        <v>512.29999999999995</v>
      </c>
    </row>
    <row r="105" spans="1:9" ht="31.5" x14ac:dyDescent="0.25">
      <c r="A105" s="6" t="s">
        <v>214</v>
      </c>
      <c r="B105" s="176" t="s">
        <v>250</v>
      </c>
      <c r="C105" s="52">
        <v>889</v>
      </c>
      <c r="D105" s="38" t="s">
        <v>5</v>
      </c>
      <c r="E105" s="38" t="s">
        <v>276</v>
      </c>
      <c r="F105" s="39" t="s">
        <v>110</v>
      </c>
      <c r="G105" s="40">
        <f>G106</f>
        <v>122.3</v>
      </c>
      <c r="H105" s="40">
        <f t="shared" ref="H105:I105" si="27">H106</f>
        <v>0</v>
      </c>
      <c r="I105" s="40">
        <f t="shared" si="27"/>
        <v>0</v>
      </c>
    </row>
    <row r="106" spans="1:9" ht="15.75" x14ac:dyDescent="0.25">
      <c r="A106" s="6" t="s">
        <v>215</v>
      </c>
      <c r="B106" s="46" t="s">
        <v>285</v>
      </c>
      <c r="C106" s="52">
        <v>889</v>
      </c>
      <c r="D106" s="38" t="s">
        <v>5</v>
      </c>
      <c r="E106" s="38" t="s">
        <v>276</v>
      </c>
      <c r="F106" s="39" t="s">
        <v>112</v>
      </c>
      <c r="G106" s="40">
        <v>122.3</v>
      </c>
      <c r="H106" s="40">
        <v>0</v>
      </c>
      <c r="I106" s="40">
        <v>0</v>
      </c>
    </row>
    <row r="107" spans="1:9" ht="83.25" customHeight="1" x14ac:dyDescent="0.25">
      <c r="A107" s="6" t="s">
        <v>216</v>
      </c>
      <c r="B107" s="7" t="s">
        <v>399</v>
      </c>
      <c r="C107" s="52">
        <v>889</v>
      </c>
      <c r="D107" s="38" t="s">
        <v>5</v>
      </c>
      <c r="E107" s="38" t="s">
        <v>275</v>
      </c>
      <c r="F107" s="39"/>
      <c r="G107" s="40">
        <f t="shared" ref="G107:I108" si="28">G108</f>
        <v>48.1</v>
      </c>
      <c r="H107" s="40">
        <f t="shared" si="28"/>
        <v>48.1</v>
      </c>
      <c r="I107" s="40">
        <f t="shared" si="28"/>
        <v>48.1</v>
      </c>
    </row>
    <row r="108" spans="1:9" ht="19.899999999999999" customHeight="1" x14ac:dyDescent="0.25">
      <c r="A108" s="6" t="s">
        <v>217</v>
      </c>
      <c r="B108" s="7" t="s">
        <v>33</v>
      </c>
      <c r="C108" s="52">
        <v>889</v>
      </c>
      <c r="D108" s="38" t="s">
        <v>5</v>
      </c>
      <c r="E108" s="38" t="s">
        <v>275</v>
      </c>
      <c r="F108" s="39" t="s">
        <v>13</v>
      </c>
      <c r="G108" s="40">
        <f t="shared" si="28"/>
        <v>48.1</v>
      </c>
      <c r="H108" s="40">
        <f t="shared" si="28"/>
        <v>48.1</v>
      </c>
      <c r="I108" s="40">
        <f t="shared" si="28"/>
        <v>48.1</v>
      </c>
    </row>
    <row r="109" spans="1:9" ht="36" customHeight="1" x14ac:dyDescent="0.25">
      <c r="A109" s="6" t="s">
        <v>218</v>
      </c>
      <c r="B109" s="113" t="s">
        <v>34</v>
      </c>
      <c r="C109" s="52">
        <v>889</v>
      </c>
      <c r="D109" s="38" t="s">
        <v>5</v>
      </c>
      <c r="E109" s="38" t="s">
        <v>275</v>
      </c>
      <c r="F109" s="39" t="s">
        <v>8</v>
      </c>
      <c r="G109" s="40">
        <v>48.1</v>
      </c>
      <c r="H109" s="40">
        <v>48.1</v>
      </c>
      <c r="I109" s="40">
        <v>48.1</v>
      </c>
    </row>
    <row r="110" spans="1:9" ht="116.25" customHeight="1" x14ac:dyDescent="0.25">
      <c r="A110" s="6" t="s">
        <v>219</v>
      </c>
      <c r="B110" s="7" t="s">
        <v>333</v>
      </c>
      <c r="C110" s="52">
        <v>889</v>
      </c>
      <c r="D110" s="38" t="s">
        <v>5</v>
      </c>
      <c r="E110" s="38" t="s">
        <v>332</v>
      </c>
      <c r="F110" s="38"/>
      <c r="G110" s="40">
        <f>G111</f>
        <v>99.2</v>
      </c>
      <c r="H110" s="40">
        <f t="shared" ref="H110:I111" si="29">H111</f>
        <v>99.2</v>
      </c>
      <c r="I110" s="40">
        <f t="shared" si="29"/>
        <v>99.2</v>
      </c>
    </row>
    <row r="111" spans="1:9" ht="21" customHeight="1" x14ac:dyDescent="0.25">
      <c r="A111" s="6" t="s">
        <v>220</v>
      </c>
      <c r="B111" s="7" t="s">
        <v>33</v>
      </c>
      <c r="C111" s="52">
        <v>889</v>
      </c>
      <c r="D111" s="38" t="s">
        <v>5</v>
      </c>
      <c r="E111" s="38" t="s">
        <v>332</v>
      </c>
      <c r="F111" s="39" t="s">
        <v>13</v>
      </c>
      <c r="G111" s="40">
        <f>G112</f>
        <v>99.2</v>
      </c>
      <c r="H111" s="40">
        <f t="shared" si="29"/>
        <v>99.2</v>
      </c>
      <c r="I111" s="40">
        <f t="shared" si="29"/>
        <v>99.2</v>
      </c>
    </row>
    <row r="112" spans="1:9" ht="36" customHeight="1" x14ac:dyDescent="0.25">
      <c r="A112" s="6" t="s">
        <v>221</v>
      </c>
      <c r="B112" s="83" t="s">
        <v>34</v>
      </c>
      <c r="C112" s="52">
        <v>889</v>
      </c>
      <c r="D112" s="38" t="s">
        <v>5</v>
      </c>
      <c r="E112" s="38" t="s">
        <v>332</v>
      </c>
      <c r="F112" s="39" t="s">
        <v>8</v>
      </c>
      <c r="G112" s="40">
        <v>99.2</v>
      </c>
      <c r="H112" s="40">
        <v>99.2</v>
      </c>
      <c r="I112" s="40">
        <v>99.2</v>
      </c>
    </row>
    <row r="113" spans="1:9" ht="51" customHeight="1" collapsed="1" x14ac:dyDescent="0.25">
      <c r="A113" s="6" t="s">
        <v>277</v>
      </c>
      <c r="B113" s="11" t="s">
        <v>422</v>
      </c>
      <c r="C113" s="52">
        <v>887</v>
      </c>
      <c r="D113" s="38" t="s">
        <v>6</v>
      </c>
      <c r="E113" s="38"/>
      <c r="F113" s="38"/>
      <c r="G113" s="40">
        <f t="shared" ref="G113:I121" si="30">G114</f>
        <v>620.90000000000009</v>
      </c>
      <c r="H113" s="40">
        <f t="shared" si="30"/>
        <v>620.90000000000009</v>
      </c>
      <c r="I113" s="40">
        <f t="shared" si="30"/>
        <v>620.90000000000009</v>
      </c>
    </row>
    <row r="114" spans="1:9" ht="15.75" x14ac:dyDescent="0.25">
      <c r="A114" s="6" t="s">
        <v>278</v>
      </c>
      <c r="B114" s="11" t="s">
        <v>100</v>
      </c>
      <c r="C114" s="52">
        <v>887</v>
      </c>
      <c r="D114" s="39" t="s">
        <v>7</v>
      </c>
      <c r="E114" s="38"/>
      <c r="F114" s="38"/>
      <c r="G114" s="40">
        <f t="shared" si="30"/>
        <v>620.90000000000009</v>
      </c>
      <c r="H114" s="40">
        <f t="shared" si="30"/>
        <v>620.90000000000009</v>
      </c>
      <c r="I114" s="40">
        <f t="shared" si="30"/>
        <v>620.90000000000009</v>
      </c>
    </row>
    <row r="115" spans="1:9" ht="39" customHeight="1" x14ac:dyDescent="0.25">
      <c r="A115" s="6" t="s">
        <v>279</v>
      </c>
      <c r="B115" s="11" t="s">
        <v>66</v>
      </c>
      <c r="C115" s="52">
        <v>887</v>
      </c>
      <c r="D115" s="38" t="s">
        <v>7</v>
      </c>
      <c r="E115" s="38" t="s">
        <v>237</v>
      </c>
      <c r="F115" s="38"/>
      <c r="G115" s="40">
        <f t="shared" si="30"/>
        <v>620.90000000000009</v>
      </c>
      <c r="H115" s="40">
        <f t="shared" si="30"/>
        <v>620.90000000000009</v>
      </c>
      <c r="I115" s="40">
        <f t="shared" si="30"/>
        <v>620.90000000000009</v>
      </c>
    </row>
    <row r="116" spans="1:9" ht="38.25" customHeight="1" x14ac:dyDescent="0.25">
      <c r="A116" s="6" t="s">
        <v>280</v>
      </c>
      <c r="B116" s="53" t="s">
        <v>114</v>
      </c>
      <c r="C116" s="52">
        <v>887</v>
      </c>
      <c r="D116" s="38" t="s">
        <v>7</v>
      </c>
      <c r="E116" s="38" t="s">
        <v>238</v>
      </c>
      <c r="F116" s="38"/>
      <c r="G116" s="40">
        <f>G117+G120</f>
        <v>620.90000000000009</v>
      </c>
      <c r="H116" s="40">
        <f t="shared" ref="H116:I116" si="31">H117+H120</f>
        <v>620.90000000000009</v>
      </c>
      <c r="I116" s="40">
        <f t="shared" si="31"/>
        <v>620.90000000000009</v>
      </c>
    </row>
    <row r="117" spans="1:9" ht="120" customHeight="1" x14ac:dyDescent="0.25">
      <c r="A117" s="6" t="s">
        <v>281</v>
      </c>
      <c r="B117" s="7" t="s">
        <v>415</v>
      </c>
      <c r="C117" s="52">
        <v>887</v>
      </c>
      <c r="D117" s="38" t="s">
        <v>7</v>
      </c>
      <c r="E117" s="38" t="s">
        <v>283</v>
      </c>
      <c r="F117" s="38"/>
      <c r="G117" s="40">
        <f>G118</f>
        <v>477.1</v>
      </c>
      <c r="H117" s="40">
        <f t="shared" ref="H117:I118" si="32">H118</f>
        <v>477.1</v>
      </c>
      <c r="I117" s="40">
        <f t="shared" si="32"/>
        <v>477.1</v>
      </c>
    </row>
    <row r="118" spans="1:9" ht="18.75" customHeight="1" x14ac:dyDescent="0.25">
      <c r="A118" s="6" t="s">
        <v>282</v>
      </c>
      <c r="B118" s="7" t="s">
        <v>286</v>
      </c>
      <c r="C118" s="52">
        <v>887</v>
      </c>
      <c r="D118" s="38" t="s">
        <v>7</v>
      </c>
      <c r="E118" s="38" t="s">
        <v>283</v>
      </c>
      <c r="F118" s="38" t="s">
        <v>16</v>
      </c>
      <c r="G118" s="40">
        <f>G119</f>
        <v>477.1</v>
      </c>
      <c r="H118" s="40">
        <f t="shared" si="32"/>
        <v>477.1</v>
      </c>
      <c r="I118" s="40">
        <f t="shared" si="32"/>
        <v>477.1</v>
      </c>
    </row>
    <row r="119" spans="1:9" ht="16.5" customHeight="1" x14ac:dyDescent="0.25">
      <c r="A119" s="6" t="s">
        <v>298</v>
      </c>
      <c r="B119" s="7" t="s">
        <v>101</v>
      </c>
      <c r="C119" s="52">
        <v>887</v>
      </c>
      <c r="D119" s="38" t="s">
        <v>7</v>
      </c>
      <c r="E119" s="38" t="s">
        <v>283</v>
      </c>
      <c r="F119" s="38" t="s">
        <v>15</v>
      </c>
      <c r="G119" s="40">
        <v>477.1</v>
      </c>
      <c r="H119" s="40">
        <v>477.1</v>
      </c>
      <c r="I119" s="40">
        <v>477.1</v>
      </c>
    </row>
    <row r="120" spans="1:9" ht="83.25" customHeight="1" x14ac:dyDescent="0.25">
      <c r="A120" s="6" t="s">
        <v>312</v>
      </c>
      <c r="B120" s="156" t="s">
        <v>420</v>
      </c>
      <c r="C120" s="52">
        <v>887</v>
      </c>
      <c r="D120" s="38" t="s">
        <v>7</v>
      </c>
      <c r="E120" s="38" t="s">
        <v>414</v>
      </c>
      <c r="F120" s="38"/>
      <c r="G120" s="40">
        <f t="shared" si="30"/>
        <v>143.80000000000001</v>
      </c>
      <c r="H120" s="40">
        <f t="shared" si="30"/>
        <v>143.80000000000001</v>
      </c>
      <c r="I120" s="40">
        <f t="shared" si="30"/>
        <v>143.80000000000001</v>
      </c>
    </row>
    <row r="121" spans="1:9" ht="15.75" x14ac:dyDescent="0.25">
      <c r="A121" s="6" t="s">
        <v>313</v>
      </c>
      <c r="B121" s="7" t="s">
        <v>286</v>
      </c>
      <c r="C121" s="52">
        <v>887</v>
      </c>
      <c r="D121" s="38" t="s">
        <v>7</v>
      </c>
      <c r="E121" s="38" t="s">
        <v>414</v>
      </c>
      <c r="F121" s="38" t="s">
        <v>16</v>
      </c>
      <c r="G121" s="40">
        <f t="shared" si="30"/>
        <v>143.80000000000001</v>
      </c>
      <c r="H121" s="40">
        <f t="shared" si="30"/>
        <v>143.80000000000001</v>
      </c>
      <c r="I121" s="40">
        <f t="shared" si="30"/>
        <v>143.80000000000001</v>
      </c>
    </row>
    <row r="122" spans="1:9" ht="15.75" x14ac:dyDescent="0.25">
      <c r="A122" s="6" t="s">
        <v>314</v>
      </c>
      <c r="B122" s="7" t="s">
        <v>101</v>
      </c>
      <c r="C122" s="52">
        <v>887</v>
      </c>
      <c r="D122" s="38" t="s">
        <v>7</v>
      </c>
      <c r="E122" s="38" t="s">
        <v>414</v>
      </c>
      <c r="F122" s="38" t="s">
        <v>15</v>
      </c>
      <c r="G122" s="40">
        <v>143.80000000000001</v>
      </c>
      <c r="H122" s="40">
        <v>143.80000000000001</v>
      </c>
      <c r="I122" s="40">
        <v>143.80000000000001</v>
      </c>
    </row>
    <row r="123" spans="1:9" ht="18" customHeight="1" x14ac:dyDescent="0.25">
      <c r="A123" s="6" t="s">
        <v>315</v>
      </c>
      <c r="B123" s="7" t="s">
        <v>138</v>
      </c>
      <c r="C123" s="52"/>
      <c r="D123" s="38"/>
      <c r="E123" s="38"/>
      <c r="F123" s="38"/>
      <c r="G123" s="40"/>
      <c r="H123" s="42">
        <v>450</v>
      </c>
      <c r="I123" s="42">
        <v>900</v>
      </c>
    </row>
    <row r="124" spans="1:9" ht="24.6" customHeight="1" x14ac:dyDescent="0.2">
      <c r="A124" s="6"/>
      <c r="B124" s="7" t="s">
        <v>254</v>
      </c>
      <c r="C124" s="120"/>
      <c r="D124" s="3"/>
      <c r="E124" s="3"/>
      <c r="F124" s="6"/>
      <c r="G124" s="177">
        <f>G14</f>
        <v>17373.7</v>
      </c>
      <c r="H124" s="177">
        <f>H14</f>
        <v>16580.599999999999</v>
      </c>
      <c r="I124" s="177">
        <f>I14</f>
        <v>16637.599999999999</v>
      </c>
    </row>
    <row r="125" spans="1:9" ht="15.75" x14ac:dyDescent="0.2">
      <c r="A125" s="13"/>
      <c r="B125" s="14"/>
      <c r="C125" s="57"/>
      <c r="D125" s="15"/>
      <c r="E125" s="15"/>
      <c r="F125" s="13"/>
      <c r="G125" s="48"/>
      <c r="H125" s="121"/>
    </row>
    <row r="126" spans="1:9" x14ac:dyDescent="0.2">
      <c r="H126" s="159"/>
      <c r="I126" s="159"/>
    </row>
    <row r="127" spans="1:9" x14ac:dyDescent="0.2">
      <c r="H127" s="159"/>
      <c r="I127" s="159"/>
    </row>
    <row r="128" spans="1:9" x14ac:dyDescent="0.2">
      <c r="H128" s="159"/>
      <c r="I128" s="159"/>
    </row>
    <row r="129" spans="8:9" x14ac:dyDescent="0.2">
      <c r="H129" s="159"/>
      <c r="I129" s="159"/>
    </row>
    <row r="130" spans="8:9" x14ac:dyDescent="0.2">
      <c r="H130" s="159"/>
      <c r="I130" s="159"/>
    </row>
    <row r="131" spans="8:9" x14ac:dyDescent="0.2">
      <c r="H131" s="159"/>
      <c r="I131" s="159"/>
    </row>
  </sheetData>
  <mergeCells count="6">
    <mergeCell ref="B9:F9"/>
    <mergeCell ref="G1:I1"/>
    <mergeCell ref="G2:I2"/>
    <mergeCell ref="G3:I3"/>
    <mergeCell ref="B8:F8"/>
    <mergeCell ref="F4:I5"/>
  </mergeCells>
  <phoneticPr fontId="4" type="noConversion"/>
  <pageMargins left="0.74803149606299213" right="0.39370078740157483" top="0.70866141732283472" bottom="0.62992125984251968" header="0.51181102362204722" footer="0.35433070866141736"/>
  <pageSetup paperSize="9" scale="57" firstPageNumber="68" fitToHeight="0"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zoomScale="90" zoomScaleNormal="90" workbookViewId="0">
      <pane xSplit="2" ySplit="9" topLeftCell="C10" activePane="bottomRight" state="frozen"/>
      <selection pane="topRight" activeCell="C1" sqref="C1"/>
      <selection pane="bottomLeft" activeCell="A10" sqref="A10"/>
      <selection pane="bottomRight" activeCell="K12" sqref="K12"/>
    </sheetView>
  </sheetViews>
  <sheetFormatPr defaultColWidth="8.85546875" defaultRowHeight="12.75" outlineLevelRow="1" x14ac:dyDescent="0.2"/>
  <cols>
    <col min="1" max="1" width="8.28515625" style="16" customWidth="1"/>
    <col min="2" max="2" width="65.85546875" style="16" customWidth="1"/>
    <col min="3" max="3" width="15.28515625" style="123" customWidth="1"/>
    <col min="4" max="4" width="10" style="123" customWidth="1"/>
    <col min="5" max="5" width="11.7109375" style="123" customWidth="1"/>
    <col min="6" max="6" width="12.85546875" style="123" customWidth="1"/>
    <col min="7" max="7" width="10.140625" style="16" customWidth="1"/>
    <col min="8" max="8" width="11.42578125" style="16" customWidth="1"/>
    <col min="9" max="16384" width="8.85546875" style="16"/>
  </cols>
  <sheetData>
    <row r="1" spans="1:8" x14ac:dyDescent="0.2">
      <c r="A1" s="43"/>
      <c r="B1" s="1"/>
      <c r="C1" s="44"/>
      <c r="D1" s="44"/>
      <c r="E1" s="216" t="s">
        <v>360</v>
      </c>
      <c r="F1" s="216"/>
      <c r="G1" s="216"/>
      <c r="H1" s="216"/>
    </row>
    <row r="2" spans="1:8" ht="14.45" customHeight="1" x14ac:dyDescent="0.2">
      <c r="A2" s="43"/>
      <c r="B2" s="1"/>
      <c r="C2" s="44"/>
      <c r="D2" s="217" t="s">
        <v>330</v>
      </c>
      <c r="E2" s="217"/>
      <c r="F2" s="217"/>
      <c r="G2" s="217"/>
      <c r="H2" s="217"/>
    </row>
    <row r="3" spans="1:8" ht="14.45" customHeight="1" x14ac:dyDescent="0.2">
      <c r="A3" s="43"/>
      <c r="B3" s="1"/>
      <c r="C3" s="44"/>
      <c r="D3" s="216" t="s">
        <v>447</v>
      </c>
      <c r="E3" s="216"/>
      <c r="F3" s="216"/>
      <c r="G3" s="216"/>
      <c r="H3" s="216"/>
    </row>
    <row r="4" spans="1:8" ht="12.75" customHeight="1" x14ac:dyDescent="0.2">
      <c r="A4" s="43"/>
      <c r="B4" s="1"/>
      <c r="C4" s="44"/>
      <c r="D4" s="58"/>
      <c r="E4" s="199" t="s">
        <v>435</v>
      </c>
      <c r="F4" s="199"/>
      <c r="G4" s="199"/>
      <c r="H4" s="199"/>
    </row>
    <row r="5" spans="1:8" x14ac:dyDescent="0.2">
      <c r="A5" s="43"/>
      <c r="B5" s="1"/>
      <c r="C5" s="44"/>
      <c r="D5" s="122"/>
      <c r="E5" s="199"/>
      <c r="F5" s="199"/>
      <c r="G5" s="199"/>
      <c r="H5" s="199"/>
    </row>
    <row r="6" spans="1:8" x14ac:dyDescent="0.2">
      <c r="A6" s="43"/>
      <c r="B6" s="1"/>
      <c r="C6" s="44"/>
      <c r="D6" s="122"/>
      <c r="E6" s="66"/>
      <c r="F6" s="66"/>
      <c r="G6" s="66"/>
      <c r="H6" s="66"/>
    </row>
    <row r="7" spans="1:8" s="5" customFormat="1" ht="54.75" customHeight="1" x14ac:dyDescent="0.2">
      <c r="A7" s="218" t="s">
        <v>436</v>
      </c>
      <c r="B7" s="218"/>
      <c r="C7" s="218"/>
      <c r="D7" s="218"/>
      <c r="E7" s="218"/>
      <c r="F7" s="218"/>
    </row>
    <row r="8" spans="1:8" ht="15.75" x14ac:dyDescent="0.2">
      <c r="H8" s="60" t="s">
        <v>17</v>
      </c>
    </row>
    <row r="9" spans="1:8" ht="42" customHeight="1" x14ac:dyDescent="0.2">
      <c r="A9" s="4" t="s">
        <v>18</v>
      </c>
      <c r="B9" s="4" t="s">
        <v>19</v>
      </c>
      <c r="C9" s="3" t="s">
        <v>20</v>
      </c>
      <c r="D9" s="3" t="s">
        <v>9</v>
      </c>
      <c r="E9" s="3" t="s">
        <v>14</v>
      </c>
      <c r="F9" s="76" t="s">
        <v>363</v>
      </c>
      <c r="G9" s="76" t="s">
        <v>406</v>
      </c>
      <c r="H9" s="76" t="s">
        <v>426</v>
      </c>
    </row>
    <row r="10" spans="1:8" ht="15.75" x14ac:dyDescent="0.25">
      <c r="A10" s="178"/>
      <c r="B10" s="178">
        <v>1</v>
      </c>
      <c r="C10" s="179">
        <v>2</v>
      </c>
      <c r="D10" s="179">
        <v>3</v>
      </c>
      <c r="E10" s="179">
        <v>4</v>
      </c>
      <c r="F10" s="179">
        <v>5</v>
      </c>
      <c r="G10" s="42"/>
      <c r="H10" s="42"/>
    </row>
    <row r="11" spans="1:8" s="181" customFormat="1" ht="34.5" customHeight="1" x14ac:dyDescent="0.25">
      <c r="A11" s="3" t="s">
        <v>21</v>
      </c>
      <c r="B11" s="116" t="s">
        <v>299</v>
      </c>
      <c r="C11" s="38" t="s">
        <v>241</v>
      </c>
      <c r="D11" s="178"/>
      <c r="E11" s="178"/>
      <c r="F11" s="180">
        <f>F12+F27+F52+F63+F79</f>
        <v>10006.6</v>
      </c>
      <c r="G11" s="180">
        <f>G12+G27+G52+G63+G79</f>
        <v>9046.0000000000018</v>
      </c>
      <c r="H11" s="180">
        <f>H12+H27+H52+H63+H79</f>
        <v>9072.5000000000018</v>
      </c>
    </row>
    <row r="12" spans="1:8" s="181" customFormat="1" ht="48.75" customHeight="1" x14ac:dyDescent="0.25">
      <c r="A12" s="3" t="s">
        <v>22</v>
      </c>
      <c r="B12" s="118" t="s">
        <v>300</v>
      </c>
      <c r="C12" s="38" t="s">
        <v>259</v>
      </c>
      <c r="D12" s="178"/>
      <c r="E12" s="178"/>
      <c r="F12" s="180">
        <f>F13+F18</f>
        <v>610</v>
      </c>
      <c r="G12" s="180">
        <f>G13+G18</f>
        <v>617</v>
      </c>
      <c r="H12" s="180">
        <f>H13+H18</f>
        <v>194.7</v>
      </c>
    </row>
    <row r="13" spans="1:8" s="181" customFormat="1" ht="110.25" customHeight="1" x14ac:dyDescent="0.25">
      <c r="A13" s="3" t="s">
        <v>23</v>
      </c>
      <c r="B13" s="11" t="s">
        <v>394</v>
      </c>
      <c r="C13" s="38" t="s">
        <v>260</v>
      </c>
      <c r="D13" s="178"/>
      <c r="E13" s="178"/>
      <c r="F13" s="180">
        <f>F14</f>
        <v>134.6</v>
      </c>
      <c r="G13" s="180">
        <f t="shared" ref="G13:H16" si="0">G14</f>
        <v>141.6</v>
      </c>
      <c r="H13" s="180">
        <f t="shared" si="0"/>
        <v>194.7</v>
      </c>
    </row>
    <row r="14" spans="1:8" s="181" customFormat="1" ht="33.75" customHeight="1" x14ac:dyDescent="0.25">
      <c r="A14" s="3" t="s">
        <v>24</v>
      </c>
      <c r="B14" s="7" t="s">
        <v>33</v>
      </c>
      <c r="C14" s="38" t="s">
        <v>260</v>
      </c>
      <c r="D14" s="178">
        <v>200</v>
      </c>
      <c r="E14" s="178"/>
      <c r="F14" s="180">
        <f>F15</f>
        <v>134.6</v>
      </c>
      <c r="G14" s="180">
        <f t="shared" si="0"/>
        <v>141.6</v>
      </c>
      <c r="H14" s="180">
        <f t="shared" si="0"/>
        <v>194.7</v>
      </c>
    </row>
    <row r="15" spans="1:8" s="181" customFormat="1" ht="29.25" customHeight="1" x14ac:dyDescent="0.25">
      <c r="A15" s="3" t="s">
        <v>25</v>
      </c>
      <c r="B15" s="67" t="s">
        <v>34</v>
      </c>
      <c r="C15" s="38" t="s">
        <v>260</v>
      </c>
      <c r="D15" s="39" t="s">
        <v>8</v>
      </c>
      <c r="E15" s="178"/>
      <c r="F15" s="180">
        <f>F16</f>
        <v>134.6</v>
      </c>
      <c r="G15" s="180">
        <f t="shared" si="0"/>
        <v>141.6</v>
      </c>
      <c r="H15" s="180">
        <f t="shared" si="0"/>
        <v>194.7</v>
      </c>
    </row>
    <row r="16" spans="1:8" s="181" customFormat="1" ht="22.15" customHeight="1" x14ac:dyDescent="0.25">
      <c r="A16" s="3" t="s">
        <v>26</v>
      </c>
      <c r="B16" s="47" t="s">
        <v>222</v>
      </c>
      <c r="C16" s="38" t="s">
        <v>260</v>
      </c>
      <c r="D16" s="39" t="s">
        <v>8</v>
      </c>
      <c r="E16" s="178" t="s">
        <v>224</v>
      </c>
      <c r="F16" s="180">
        <f>F17</f>
        <v>134.6</v>
      </c>
      <c r="G16" s="180">
        <f t="shared" si="0"/>
        <v>141.6</v>
      </c>
      <c r="H16" s="180">
        <f t="shared" si="0"/>
        <v>194.7</v>
      </c>
    </row>
    <row r="17" spans="1:8" s="181" customFormat="1" ht="16.149999999999999" customHeight="1" x14ac:dyDescent="0.25">
      <c r="A17" s="3" t="s">
        <v>35</v>
      </c>
      <c r="B17" s="51" t="s">
        <v>71</v>
      </c>
      <c r="C17" s="38" t="s">
        <v>260</v>
      </c>
      <c r="D17" s="39" t="s">
        <v>8</v>
      </c>
      <c r="E17" s="178" t="s">
        <v>72</v>
      </c>
      <c r="F17" s="180">
        <f>'4-ведомств'!G74</f>
        <v>134.6</v>
      </c>
      <c r="G17" s="180">
        <f>'4-ведомств'!H74</f>
        <v>141.6</v>
      </c>
      <c r="H17" s="180">
        <f>'4-ведомств'!I74</f>
        <v>194.7</v>
      </c>
    </row>
    <row r="18" spans="1:8" s="181" customFormat="1" ht="113.25" customHeight="1" x14ac:dyDescent="0.25">
      <c r="A18" s="3" t="s">
        <v>36</v>
      </c>
      <c r="B18" s="11" t="s">
        <v>395</v>
      </c>
      <c r="C18" s="3" t="s">
        <v>261</v>
      </c>
      <c r="D18" s="178"/>
      <c r="E18" s="178"/>
      <c r="F18" s="180">
        <f>F19+F23</f>
        <v>475.4</v>
      </c>
      <c r="G18" s="180">
        <f t="shared" ref="G18:H18" si="1">G19+G23</f>
        <v>475.4</v>
      </c>
      <c r="H18" s="180">
        <f t="shared" si="1"/>
        <v>0</v>
      </c>
    </row>
    <row r="19" spans="1:8" s="181" customFormat="1" ht="36.75" customHeight="1" x14ac:dyDescent="0.25">
      <c r="A19" s="3" t="s">
        <v>37</v>
      </c>
      <c r="B19" s="7" t="s">
        <v>33</v>
      </c>
      <c r="C19" s="3" t="s">
        <v>261</v>
      </c>
      <c r="D19" s="178">
        <v>200</v>
      </c>
      <c r="E19" s="178"/>
      <c r="F19" s="180">
        <f>F20</f>
        <v>475.4</v>
      </c>
      <c r="G19" s="180">
        <f t="shared" ref="G19:H21" si="2">G20</f>
        <v>475.4</v>
      </c>
      <c r="H19" s="180">
        <f t="shared" si="2"/>
        <v>0</v>
      </c>
    </row>
    <row r="20" spans="1:8" s="181" customFormat="1" ht="37.5" customHeight="1" x14ac:dyDescent="0.25">
      <c r="A20" s="3" t="s">
        <v>59</v>
      </c>
      <c r="B20" s="67" t="s">
        <v>34</v>
      </c>
      <c r="C20" s="3" t="s">
        <v>261</v>
      </c>
      <c r="D20" s="39" t="s">
        <v>8</v>
      </c>
      <c r="E20" s="178"/>
      <c r="F20" s="180">
        <f>F21</f>
        <v>475.4</v>
      </c>
      <c r="G20" s="180">
        <f t="shared" si="2"/>
        <v>475.4</v>
      </c>
      <c r="H20" s="180">
        <f t="shared" si="2"/>
        <v>0</v>
      </c>
    </row>
    <row r="21" spans="1:8" s="181" customFormat="1" ht="16.149999999999999" customHeight="1" x14ac:dyDescent="0.25">
      <c r="A21" s="3" t="s">
        <v>60</v>
      </c>
      <c r="B21" s="47" t="s">
        <v>222</v>
      </c>
      <c r="C21" s="3" t="s">
        <v>261</v>
      </c>
      <c r="D21" s="39" t="s">
        <v>8</v>
      </c>
      <c r="E21" s="178" t="s">
        <v>224</v>
      </c>
      <c r="F21" s="180">
        <f>F22</f>
        <v>475.4</v>
      </c>
      <c r="G21" s="180">
        <f t="shared" si="2"/>
        <v>475.4</v>
      </c>
      <c r="H21" s="180">
        <f t="shared" si="2"/>
        <v>0</v>
      </c>
    </row>
    <row r="22" spans="1:8" s="181" customFormat="1" ht="16.149999999999999" customHeight="1" x14ac:dyDescent="0.25">
      <c r="A22" s="3" t="s">
        <v>38</v>
      </c>
      <c r="B22" s="51" t="s">
        <v>71</v>
      </c>
      <c r="C22" s="3" t="s">
        <v>261</v>
      </c>
      <c r="D22" s="39" t="s">
        <v>8</v>
      </c>
      <c r="E22" s="178" t="s">
        <v>72</v>
      </c>
      <c r="F22" s="180">
        <f>'4-ведомств'!G77</f>
        <v>475.4</v>
      </c>
      <c r="G22" s="180">
        <f>'4-ведомств'!H77</f>
        <v>475.4</v>
      </c>
      <c r="H22" s="180">
        <f>'4-ведомств'!I77</f>
        <v>0</v>
      </c>
    </row>
    <row r="23" spans="1:8" s="181" customFormat="1" ht="16.149999999999999" hidden="1" customHeight="1" outlineLevel="1" x14ac:dyDescent="0.25">
      <c r="A23" s="3" t="s">
        <v>39</v>
      </c>
      <c r="B23" s="176" t="s">
        <v>250</v>
      </c>
      <c r="C23" s="3" t="s">
        <v>261</v>
      </c>
      <c r="D23" s="39" t="s">
        <v>110</v>
      </c>
      <c r="E23" s="178"/>
      <c r="F23" s="180">
        <f>F24</f>
        <v>0</v>
      </c>
      <c r="G23" s="180">
        <f t="shared" ref="G23:H25" si="3">G24</f>
        <v>0</v>
      </c>
      <c r="H23" s="180">
        <f t="shared" si="3"/>
        <v>0</v>
      </c>
    </row>
    <row r="24" spans="1:8" s="181" customFormat="1" ht="16.149999999999999" hidden="1" customHeight="1" outlineLevel="1" x14ac:dyDescent="0.25">
      <c r="A24" s="3" t="s">
        <v>40</v>
      </c>
      <c r="B24" s="46" t="s">
        <v>285</v>
      </c>
      <c r="C24" s="3" t="s">
        <v>261</v>
      </c>
      <c r="D24" s="39" t="s">
        <v>112</v>
      </c>
      <c r="E24" s="178"/>
      <c r="F24" s="180">
        <f>F25</f>
        <v>0</v>
      </c>
      <c r="G24" s="180">
        <f t="shared" si="3"/>
        <v>0</v>
      </c>
      <c r="H24" s="180">
        <f t="shared" si="3"/>
        <v>0</v>
      </c>
    </row>
    <row r="25" spans="1:8" s="181" customFormat="1" ht="16.149999999999999" hidden="1" customHeight="1" outlineLevel="1" x14ac:dyDescent="0.25">
      <c r="A25" s="3" t="s">
        <v>41</v>
      </c>
      <c r="B25" s="47" t="s">
        <v>222</v>
      </c>
      <c r="C25" s="3" t="s">
        <v>261</v>
      </c>
      <c r="D25" s="39" t="s">
        <v>112</v>
      </c>
      <c r="E25" s="178" t="s">
        <v>224</v>
      </c>
      <c r="F25" s="180">
        <f>F26</f>
        <v>0</v>
      </c>
      <c r="G25" s="180">
        <f t="shared" si="3"/>
        <v>0</v>
      </c>
      <c r="H25" s="180">
        <f t="shared" si="3"/>
        <v>0</v>
      </c>
    </row>
    <row r="26" spans="1:8" s="181" customFormat="1" ht="16.149999999999999" hidden="1" customHeight="1" outlineLevel="1" x14ac:dyDescent="0.25">
      <c r="A26" s="3" t="s">
        <v>42</v>
      </c>
      <c r="B26" s="51" t="s">
        <v>71</v>
      </c>
      <c r="C26" s="3" t="s">
        <v>261</v>
      </c>
      <c r="D26" s="39" t="s">
        <v>112</v>
      </c>
      <c r="E26" s="178" t="s">
        <v>72</v>
      </c>
      <c r="F26" s="180">
        <f>'4-ведомств'!G79</f>
        <v>0</v>
      </c>
      <c r="G26" s="180">
        <v>0</v>
      </c>
      <c r="H26" s="180">
        <v>0</v>
      </c>
    </row>
    <row r="27" spans="1:8" s="181" customFormat="1" ht="35.25" customHeight="1" collapsed="1" x14ac:dyDescent="0.25">
      <c r="A27" s="3" t="s">
        <v>39</v>
      </c>
      <c r="B27" s="7" t="s">
        <v>301</v>
      </c>
      <c r="C27" s="38" t="s">
        <v>243</v>
      </c>
      <c r="D27" s="178"/>
      <c r="E27" s="178"/>
      <c r="F27" s="180">
        <f>F28+F42+F33+F47</f>
        <v>1145</v>
      </c>
      <c r="G27" s="180">
        <f>G28+G42+G33+G47</f>
        <v>1022.7</v>
      </c>
      <c r="H27" s="180">
        <f>H28+H42+H33+H47</f>
        <v>1022.7</v>
      </c>
    </row>
    <row r="28" spans="1:8" s="181" customFormat="1" ht="84" customHeight="1" x14ac:dyDescent="0.25">
      <c r="A28" s="3" t="s">
        <v>40</v>
      </c>
      <c r="B28" s="7" t="s">
        <v>304</v>
      </c>
      <c r="C28" s="38" t="s">
        <v>274</v>
      </c>
      <c r="D28" s="178"/>
      <c r="E28" s="178"/>
      <c r="F28" s="180">
        <f>F29</f>
        <v>363.1</v>
      </c>
      <c r="G28" s="180">
        <f t="shared" ref="G28:H31" si="4">G29</f>
        <v>363.1</v>
      </c>
      <c r="H28" s="180">
        <f t="shared" si="4"/>
        <v>363.1</v>
      </c>
    </row>
    <row r="29" spans="1:8" s="181" customFormat="1" ht="30.75" customHeight="1" x14ac:dyDescent="0.25">
      <c r="A29" s="3" t="s">
        <v>41</v>
      </c>
      <c r="B29" s="7" t="s">
        <v>33</v>
      </c>
      <c r="C29" s="38" t="s">
        <v>274</v>
      </c>
      <c r="D29" s="178">
        <v>200</v>
      </c>
      <c r="E29" s="178"/>
      <c r="F29" s="180">
        <f>F30</f>
        <v>363.1</v>
      </c>
      <c r="G29" s="180">
        <f t="shared" si="4"/>
        <v>363.1</v>
      </c>
      <c r="H29" s="180">
        <f t="shared" si="4"/>
        <v>363.1</v>
      </c>
    </row>
    <row r="30" spans="1:8" s="181" customFormat="1" ht="36" customHeight="1" x14ac:dyDescent="0.25">
      <c r="A30" s="3" t="s">
        <v>42</v>
      </c>
      <c r="B30" s="67" t="s">
        <v>34</v>
      </c>
      <c r="C30" s="38" t="s">
        <v>274</v>
      </c>
      <c r="D30" s="178">
        <v>240</v>
      </c>
      <c r="E30" s="178"/>
      <c r="F30" s="180">
        <f>F31</f>
        <v>363.1</v>
      </c>
      <c r="G30" s="180">
        <f t="shared" si="4"/>
        <v>363.1</v>
      </c>
      <c r="H30" s="180">
        <f t="shared" si="4"/>
        <v>363.1</v>
      </c>
    </row>
    <row r="31" spans="1:8" s="181" customFormat="1" ht="22.15" customHeight="1" x14ac:dyDescent="0.25">
      <c r="A31" s="3" t="s">
        <v>43</v>
      </c>
      <c r="B31" s="11" t="s">
        <v>223</v>
      </c>
      <c r="C31" s="38" t="s">
        <v>274</v>
      </c>
      <c r="D31" s="178">
        <v>240</v>
      </c>
      <c r="E31" s="178" t="s">
        <v>3</v>
      </c>
      <c r="F31" s="180">
        <f>F32</f>
        <v>363.1</v>
      </c>
      <c r="G31" s="180">
        <f t="shared" si="4"/>
        <v>363.1</v>
      </c>
      <c r="H31" s="180">
        <f t="shared" si="4"/>
        <v>363.1</v>
      </c>
    </row>
    <row r="32" spans="1:8" ht="19.899999999999999" customHeight="1" x14ac:dyDescent="0.25">
      <c r="A32" s="3" t="s">
        <v>64</v>
      </c>
      <c r="B32" s="11" t="s">
        <v>89</v>
      </c>
      <c r="C32" s="38" t="s">
        <v>274</v>
      </c>
      <c r="D32" s="178">
        <v>240</v>
      </c>
      <c r="E32" s="178" t="s">
        <v>5</v>
      </c>
      <c r="F32" s="180">
        <f>'4-ведомств'!G101</f>
        <v>363.1</v>
      </c>
      <c r="G32" s="180">
        <f>'4-ведомств'!H101</f>
        <v>363.1</v>
      </c>
      <c r="H32" s="180">
        <f>'4-ведомств'!I101</f>
        <v>363.1</v>
      </c>
    </row>
    <row r="33" spans="1:8" ht="99" customHeight="1" x14ac:dyDescent="0.25">
      <c r="A33" s="3" t="s">
        <v>65</v>
      </c>
      <c r="B33" s="7" t="s">
        <v>398</v>
      </c>
      <c r="C33" s="38" t="s">
        <v>276</v>
      </c>
      <c r="D33" s="39"/>
      <c r="E33" s="182"/>
      <c r="F33" s="180">
        <f>F34+F38</f>
        <v>634.59999999999991</v>
      </c>
      <c r="G33" s="180">
        <f t="shared" ref="G33:H33" si="5">G34+G38</f>
        <v>512.29999999999995</v>
      </c>
      <c r="H33" s="180">
        <f t="shared" si="5"/>
        <v>512.29999999999995</v>
      </c>
    </row>
    <row r="34" spans="1:8" ht="34.5" customHeight="1" x14ac:dyDescent="0.25">
      <c r="A34" s="3" t="s">
        <v>44</v>
      </c>
      <c r="B34" s="7" t="s">
        <v>33</v>
      </c>
      <c r="C34" s="38" t="s">
        <v>276</v>
      </c>
      <c r="D34" s="178">
        <v>200</v>
      </c>
      <c r="E34" s="182"/>
      <c r="F34" s="180">
        <f>F35</f>
        <v>512.29999999999995</v>
      </c>
      <c r="G34" s="180">
        <f t="shared" ref="G34:H36" si="6">G35</f>
        <v>512.29999999999995</v>
      </c>
      <c r="H34" s="180">
        <f t="shared" si="6"/>
        <v>512.29999999999995</v>
      </c>
    </row>
    <row r="35" spans="1:8" ht="33" customHeight="1" x14ac:dyDescent="0.25">
      <c r="A35" s="3" t="s">
        <v>45</v>
      </c>
      <c r="B35" s="67" t="s">
        <v>34</v>
      </c>
      <c r="C35" s="38" t="s">
        <v>276</v>
      </c>
      <c r="D35" s="178">
        <v>240</v>
      </c>
      <c r="E35" s="182"/>
      <c r="F35" s="180">
        <f>F36</f>
        <v>512.29999999999995</v>
      </c>
      <c r="G35" s="180">
        <f t="shared" si="6"/>
        <v>512.29999999999995</v>
      </c>
      <c r="H35" s="180">
        <f t="shared" si="6"/>
        <v>512.29999999999995</v>
      </c>
    </row>
    <row r="36" spans="1:8" ht="15.75" x14ac:dyDescent="0.25">
      <c r="A36" s="3" t="s">
        <v>46</v>
      </c>
      <c r="B36" s="11" t="s">
        <v>223</v>
      </c>
      <c r="C36" s="38" t="s">
        <v>276</v>
      </c>
      <c r="D36" s="178">
        <v>240</v>
      </c>
      <c r="E36" s="182" t="s">
        <v>3</v>
      </c>
      <c r="F36" s="180">
        <f>F37</f>
        <v>512.29999999999995</v>
      </c>
      <c r="G36" s="180">
        <f t="shared" si="6"/>
        <v>512.29999999999995</v>
      </c>
      <c r="H36" s="180">
        <f t="shared" si="6"/>
        <v>512.29999999999995</v>
      </c>
    </row>
    <row r="37" spans="1:8" ht="15.75" x14ac:dyDescent="0.25">
      <c r="A37" s="3" t="s">
        <v>47</v>
      </c>
      <c r="B37" s="11" t="s">
        <v>89</v>
      </c>
      <c r="C37" s="38" t="s">
        <v>276</v>
      </c>
      <c r="D37" s="178">
        <v>240</v>
      </c>
      <c r="E37" s="182" t="s">
        <v>5</v>
      </c>
      <c r="F37" s="180">
        <f>'4-ведомств'!G104</f>
        <v>512.29999999999995</v>
      </c>
      <c r="G37" s="180">
        <f>'4-ведомств'!H104</f>
        <v>512.29999999999995</v>
      </c>
      <c r="H37" s="180">
        <f>'4-ведомств'!I104</f>
        <v>512.29999999999995</v>
      </c>
    </row>
    <row r="38" spans="1:8" ht="31.5" x14ac:dyDescent="0.25">
      <c r="A38" s="3" t="s">
        <v>48</v>
      </c>
      <c r="B38" s="176" t="s">
        <v>250</v>
      </c>
      <c r="C38" s="38" t="s">
        <v>276</v>
      </c>
      <c r="D38" s="39" t="s">
        <v>110</v>
      </c>
      <c r="E38" s="182"/>
      <c r="F38" s="180">
        <f>F39</f>
        <v>122.3</v>
      </c>
      <c r="G38" s="180">
        <f t="shared" ref="G38:H40" si="7">G39</f>
        <v>0</v>
      </c>
      <c r="H38" s="180">
        <f t="shared" si="7"/>
        <v>0</v>
      </c>
    </row>
    <row r="39" spans="1:8" ht="15.75" x14ac:dyDescent="0.25">
      <c r="A39" s="3" t="s">
        <v>49</v>
      </c>
      <c r="B39" s="46" t="s">
        <v>285</v>
      </c>
      <c r="C39" s="38" t="s">
        <v>276</v>
      </c>
      <c r="D39" s="39" t="s">
        <v>112</v>
      </c>
      <c r="E39" s="178"/>
      <c r="F39" s="180">
        <f>F40</f>
        <v>122.3</v>
      </c>
      <c r="G39" s="180">
        <f t="shared" si="7"/>
        <v>0</v>
      </c>
      <c r="H39" s="180">
        <f t="shared" si="7"/>
        <v>0</v>
      </c>
    </row>
    <row r="40" spans="1:8" ht="15.75" x14ac:dyDescent="0.25">
      <c r="A40" s="3" t="s">
        <v>50</v>
      </c>
      <c r="B40" s="11" t="s">
        <v>223</v>
      </c>
      <c r="C40" s="38" t="s">
        <v>276</v>
      </c>
      <c r="D40" s="39" t="s">
        <v>112</v>
      </c>
      <c r="E40" s="182" t="s">
        <v>3</v>
      </c>
      <c r="F40" s="180">
        <f>F41</f>
        <v>122.3</v>
      </c>
      <c r="G40" s="180">
        <f t="shared" si="7"/>
        <v>0</v>
      </c>
      <c r="H40" s="180">
        <f t="shared" si="7"/>
        <v>0</v>
      </c>
    </row>
    <row r="41" spans="1:8" ht="15.75" x14ac:dyDescent="0.25">
      <c r="A41" s="3" t="s">
        <v>51</v>
      </c>
      <c r="B41" s="11" t="s">
        <v>89</v>
      </c>
      <c r="C41" s="38" t="s">
        <v>276</v>
      </c>
      <c r="D41" s="39" t="s">
        <v>112</v>
      </c>
      <c r="E41" s="182" t="s">
        <v>5</v>
      </c>
      <c r="F41" s="180">
        <f>'4-ведомств'!G106</f>
        <v>122.3</v>
      </c>
      <c r="G41" s="180">
        <f>'4-ведомств'!H106</f>
        <v>0</v>
      </c>
      <c r="H41" s="180">
        <f>'4-ведомств'!I106</f>
        <v>0</v>
      </c>
    </row>
    <row r="42" spans="1:8" ht="78.75" customHeight="1" x14ac:dyDescent="0.25">
      <c r="A42" s="3" t="s">
        <v>52</v>
      </c>
      <c r="B42" s="7" t="s">
        <v>399</v>
      </c>
      <c r="C42" s="38" t="s">
        <v>275</v>
      </c>
      <c r="D42" s="178"/>
      <c r="E42" s="182"/>
      <c r="F42" s="180">
        <f>F43</f>
        <v>48.1</v>
      </c>
      <c r="G42" s="180">
        <f>G43</f>
        <v>48.1</v>
      </c>
      <c r="H42" s="180">
        <f>H43</f>
        <v>48.1</v>
      </c>
    </row>
    <row r="43" spans="1:8" ht="35.25" customHeight="1" x14ac:dyDescent="0.25">
      <c r="A43" s="3" t="s">
        <v>53</v>
      </c>
      <c r="B43" s="7" t="s">
        <v>33</v>
      </c>
      <c r="C43" s="38" t="s">
        <v>275</v>
      </c>
      <c r="D43" s="178">
        <v>200</v>
      </c>
      <c r="E43" s="182"/>
      <c r="F43" s="180">
        <f>F44</f>
        <v>48.1</v>
      </c>
      <c r="G43" s="180">
        <f t="shared" ref="G43:H45" si="8">G44</f>
        <v>48.1</v>
      </c>
      <c r="H43" s="180">
        <f t="shared" si="8"/>
        <v>48.1</v>
      </c>
    </row>
    <row r="44" spans="1:8" ht="33" customHeight="1" x14ac:dyDescent="0.25">
      <c r="A44" s="3" t="s">
        <v>54</v>
      </c>
      <c r="B44" s="67" t="s">
        <v>34</v>
      </c>
      <c r="C44" s="38" t="s">
        <v>275</v>
      </c>
      <c r="D44" s="39" t="s">
        <v>8</v>
      </c>
      <c r="E44" s="182"/>
      <c r="F44" s="180">
        <f>F45</f>
        <v>48.1</v>
      </c>
      <c r="G44" s="180">
        <f t="shared" si="8"/>
        <v>48.1</v>
      </c>
      <c r="H44" s="180">
        <f t="shared" si="8"/>
        <v>48.1</v>
      </c>
    </row>
    <row r="45" spans="1:8" ht="15.75" x14ac:dyDescent="0.25">
      <c r="A45" s="3" t="s">
        <v>55</v>
      </c>
      <c r="B45" s="11" t="s">
        <v>223</v>
      </c>
      <c r="C45" s="38" t="s">
        <v>275</v>
      </c>
      <c r="D45" s="39" t="s">
        <v>8</v>
      </c>
      <c r="E45" s="182" t="s">
        <v>3</v>
      </c>
      <c r="F45" s="180">
        <f>F46</f>
        <v>48.1</v>
      </c>
      <c r="G45" s="180">
        <f t="shared" si="8"/>
        <v>48.1</v>
      </c>
      <c r="H45" s="180">
        <f t="shared" si="8"/>
        <v>48.1</v>
      </c>
    </row>
    <row r="46" spans="1:8" ht="15.75" x14ac:dyDescent="0.25">
      <c r="A46" s="3" t="s">
        <v>193</v>
      </c>
      <c r="B46" s="11" t="s">
        <v>89</v>
      </c>
      <c r="C46" s="38" t="s">
        <v>275</v>
      </c>
      <c r="D46" s="39" t="s">
        <v>8</v>
      </c>
      <c r="E46" s="182" t="s">
        <v>5</v>
      </c>
      <c r="F46" s="180">
        <f>'4-ведомств'!G109</f>
        <v>48.1</v>
      </c>
      <c r="G46" s="180">
        <f>'4-ведомств'!H109</f>
        <v>48.1</v>
      </c>
      <c r="H46" s="180">
        <f>'4-ведомств'!I109</f>
        <v>48.1</v>
      </c>
    </row>
    <row r="47" spans="1:8" ht="103.5" customHeight="1" x14ac:dyDescent="0.25">
      <c r="A47" s="3" t="s">
        <v>194</v>
      </c>
      <c r="B47" s="7" t="s">
        <v>333</v>
      </c>
      <c r="C47" s="38" t="s">
        <v>332</v>
      </c>
      <c r="D47" s="39"/>
      <c r="E47" s="182"/>
      <c r="F47" s="180">
        <f>F48</f>
        <v>99.2</v>
      </c>
      <c r="G47" s="180">
        <f t="shared" ref="G47:H50" si="9">G48</f>
        <v>99.2</v>
      </c>
      <c r="H47" s="180">
        <f t="shared" si="9"/>
        <v>99.2</v>
      </c>
    </row>
    <row r="48" spans="1:8" ht="31.5" x14ac:dyDescent="0.25">
      <c r="A48" s="3" t="s">
        <v>195</v>
      </c>
      <c r="B48" s="7" t="s">
        <v>33</v>
      </c>
      <c r="C48" s="38" t="s">
        <v>332</v>
      </c>
      <c r="D48" s="178">
        <v>200</v>
      </c>
      <c r="E48" s="182"/>
      <c r="F48" s="180">
        <f>F49</f>
        <v>99.2</v>
      </c>
      <c r="G48" s="180">
        <f t="shared" si="9"/>
        <v>99.2</v>
      </c>
      <c r="H48" s="180">
        <f t="shared" si="9"/>
        <v>99.2</v>
      </c>
    </row>
    <row r="49" spans="1:8" ht="31.5" x14ac:dyDescent="0.25">
      <c r="A49" s="3" t="s">
        <v>196</v>
      </c>
      <c r="B49" s="67" t="s">
        <v>34</v>
      </c>
      <c r="C49" s="38" t="s">
        <v>332</v>
      </c>
      <c r="D49" s="39" t="s">
        <v>8</v>
      </c>
      <c r="E49" s="182"/>
      <c r="F49" s="180">
        <f>F50</f>
        <v>99.2</v>
      </c>
      <c r="G49" s="180">
        <f t="shared" si="9"/>
        <v>99.2</v>
      </c>
      <c r="H49" s="180">
        <f t="shared" si="9"/>
        <v>99.2</v>
      </c>
    </row>
    <row r="50" spans="1:8" ht="15.75" x14ac:dyDescent="0.25">
      <c r="A50" s="3" t="s">
        <v>197</v>
      </c>
      <c r="B50" s="11" t="s">
        <v>223</v>
      </c>
      <c r="C50" s="38" t="s">
        <v>332</v>
      </c>
      <c r="D50" s="39" t="s">
        <v>8</v>
      </c>
      <c r="E50" s="182" t="s">
        <v>3</v>
      </c>
      <c r="F50" s="180">
        <f>F51</f>
        <v>99.2</v>
      </c>
      <c r="G50" s="180">
        <f t="shared" si="9"/>
        <v>99.2</v>
      </c>
      <c r="H50" s="180">
        <f t="shared" si="9"/>
        <v>99.2</v>
      </c>
    </row>
    <row r="51" spans="1:8" ht="15.75" x14ac:dyDescent="0.25">
      <c r="A51" s="3" t="s">
        <v>198</v>
      </c>
      <c r="B51" s="11" t="s">
        <v>89</v>
      </c>
      <c r="C51" s="38" t="s">
        <v>332</v>
      </c>
      <c r="D51" s="39" t="s">
        <v>8</v>
      </c>
      <c r="E51" s="182" t="s">
        <v>5</v>
      </c>
      <c r="F51" s="180">
        <f>'4-ведомств'!G110</f>
        <v>99.2</v>
      </c>
      <c r="G51" s="180">
        <f>'4-ведомств'!H110</f>
        <v>99.2</v>
      </c>
      <c r="H51" s="180">
        <f>'4-ведомств'!I110</f>
        <v>99.2</v>
      </c>
    </row>
    <row r="52" spans="1:8" s="181" customFormat="1" ht="81.75" customHeight="1" x14ac:dyDescent="0.25">
      <c r="A52" s="3" t="s">
        <v>56</v>
      </c>
      <c r="B52" s="7" t="s">
        <v>302</v>
      </c>
      <c r="C52" s="38" t="s">
        <v>262</v>
      </c>
      <c r="D52" s="178"/>
      <c r="E52" s="178"/>
      <c r="F52" s="180">
        <f>F53+F58</f>
        <v>7804.3</v>
      </c>
      <c r="G52" s="180">
        <f>G53+G58</f>
        <v>6959</v>
      </c>
      <c r="H52" s="180">
        <f>H53+H58</f>
        <v>7407.8</v>
      </c>
    </row>
    <row r="53" spans="1:8" s="181" customFormat="1" ht="128.25" customHeight="1" x14ac:dyDescent="0.25">
      <c r="A53" s="3" t="s">
        <v>57</v>
      </c>
      <c r="B53" s="7" t="s">
        <v>305</v>
      </c>
      <c r="C53" s="38" t="s">
        <v>263</v>
      </c>
      <c r="D53" s="38"/>
      <c r="E53" s="38"/>
      <c r="F53" s="180">
        <f t="shared" ref="F53:H56" si="10">F54</f>
        <v>7804.3</v>
      </c>
      <c r="G53" s="180">
        <f t="shared" si="10"/>
        <v>6959</v>
      </c>
      <c r="H53" s="180">
        <f t="shared" si="10"/>
        <v>7407.8</v>
      </c>
    </row>
    <row r="54" spans="1:8" s="181" customFormat="1" ht="15" customHeight="1" x14ac:dyDescent="0.25">
      <c r="A54" s="3" t="s">
        <v>58</v>
      </c>
      <c r="B54" s="11" t="s">
        <v>33</v>
      </c>
      <c r="C54" s="38" t="s">
        <v>263</v>
      </c>
      <c r="D54" s="39" t="s">
        <v>13</v>
      </c>
      <c r="E54" s="39"/>
      <c r="F54" s="180">
        <f t="shared" si="10"/>
        <v>7804.3</v>
      </c>
      <c r="G54" s="180">
        <f t="shared" si="10"/>
        <v>6959</v>
      </c>
      <c r="H54" s="180">
        <f t="shared" si="10"/>
        <v>7407.8</v>
      </c>
    </row>
    <row r="55" spans="1:8" s="181" customFormat="1" ht="30.75" customHeight="1" x14ac:dyDescent="0.25">
      <c r="A55" s="3" t="s">
        <v>75</v>
      </c>
      <c r="B55" s="11" t="s">
        <v>34</v>
      </c>
      <c r="C55" s="38" t="s">
        <v>263</v>
      </c>
      <c r="D55" s="39" t="s">
        <v>8</v>
      </c>
      <c r="E55" s="39"/>
      <c r="F55" s="180">
        <f t="shared" si="10"/>
        <v>7804.3</v>
      </c>
      <c r="G55" s="180">
        <f t="shared" si="10"/>
        <v>6959</v>
      </c>
      <c r="H55" s="180">
        <f t="shared" si="10"/>
        <v>7407.8</v>
      </c>
    </row>
    <row r="56" spans="1:8" s="181" customFormat="1" ht="15" customHeight="1" x14ac:dyDescent="0.25">
      <c r="A56" s="3" t="s">
        <v>76</v>
      </c>
      <c r="B56" s="11" t="s">
        <v>223</v>
      </c>
      <c r="C56" s="38" t="s">
        <v>263</v>
      </c>
      <c r="D56" s="39" t="s">
        <v>8</v>
      </c>
      <c r="E56" s="178" t="s">
        <v>3</v>
      </c>
      <c r="F56" s="180">
        <f t="shared" si="10"/>
        <v>7804.3</v>
      </c>
      <c r="G56" s="180">
        <f t="shared" si="10"/>
        <v>6959</v>
      </c>
      <c r="H56" s="180">
        <f t="shared" si="10"/>
        <v>7407.8</v>
      </c>
    </row>
    <row r="57" spans="1:8" s="181" customFormat="1" ht="15" customHeight="1" x14ac:dyDescent="0.25">
      <c r="A57" s="3" t="s">
        <v>77</v>
      </c>
      <c r="B57" s="11" t="s">
        <v>88</v>
      </c>
      <c r="C57" s="38" t="s">
        <v>263</v>
      </c>
      <c r="D57" s="39" t="s">
        <v>8</v>
      </c>
      <c r="E57" s="178" t="s">
        <v>4</v>
      </c>
      <c r="F57" s="180">
        <f>'4-ведомств'!G90</f>
        <v>7804.3</v>
      </c>
      <c r="G57" s="180">
        <f>'4-ведомств'!H90</f>
        <v>6959</v>
      </c>
      <c r="H57" s="180">
        <f>'4-ведомств'!I90</f>
        <v>7407.8</v>
      </c>
    </row>
    <row r="58" spans="1:8" s="181" customFormat="1" ht="129.6" hidden="1" customHeight="1" outlineLevel="1" x14ac:dyDescent="0.25">
      <c r="A58" s="3" t="s">
        <v>78</v>
      </c>
      <c r="B58" s="7" t="s">
        <v>400</v>
      </c>
      <c r="C58" s="38" t="s">
        <v>264</v>
      </c>
      <c r="D58" s="178"/>
      <c r="E58" s="178"/>
      <c r="F58" s="180">
        <f>F59</f>
        <v>0</v>
      </c>
      <c r="G58" s="180">
        <f t="shared" ref="G58:H61" si="11">G59</f>
        <v>0</v>
      </c>
      <c r="H58" s="180">
        <f t="shared" si="11"/>
        <v>0</v>
      </c>
    </row>
    <row r="59" spans="1:8" s="181" customFormat="1" ht="30.6" hidden="1" customHeight="1" outlineLevel="1" x14ac:dyDescent="0.25">
      <c r="A59" s="3" t="s">
        <v>79</v>
      </c>
      <c r="B59" s="46" t="s">
        <v>111</v>
      </c>
      <c r="C59" s="38" t="s">
        <v>264</v>
      </c>
      <c r="D59" s="178">
        <v>400</v>
      </c>
      <c r="E59" s="178"/>
      <c r="F59" s="180">
        <f>F60</f>
        <v>0</v>
      </c>
      <c r="G59" s="180">
        <f t="shared" si="11"/>
        <v>0</v>
      </c>
      <c r="H59" s="180">
        <f t="shared" si="11"/>
        <v>0</v>
      </c>
    </row>
    <row r="60" spans="1:8" s="181" customFormat="1" ht="22.15" hidden="1" customHeight="1" outlineLevel="1" x14ac:dyDescent="0.25">
      <c r="A60" s="3" t="s">
        <v>80</v>
      </c>
      <c r="B60" s="46" t="s">
        <v>113</v>
      </c>
      <c r="C60" s="38" t="s">
        <v>264</v>
      </c>
      <c r="D60" s="178">
        <v>410</v>
      </c>
      <c r="E60" s="178"/>
      <c r="F60" s="180">
        <f>F61</f>
        <v>0</v>
      </c>
      <c r="G60" s="180">
        <f t="shared" si="11"/>
        <v>0</v>
      </c>
      <c r="H60" s="180">
        <f t="shared" si="11"/>
        <v>0</v>
      </c>
    </row>
    <row r="61" spans="1:8" s="181" customFormat="1" ht="22.15" hidden="1" customHeight="1" outlineLevel="1" x14ac:dyDescent="0.25">
      <c r="A61" s="3" t="s">
        <v>81</v>
      </c>
      <c r="B61" s="11" t="s">
        <v>223</v>
      </c>
      <c r="C61" s="38" t="s">
        <v>264</v>
      </c>
      <c r="D61" s="178">
        <v>410</v>
      </c>
      <c r="E61" s="178" t="s">
        <v>3</v>
      </c>
      <c r="F61" s="180">
        <f>F62</f>
        <v>0</v>
      </c>
      <c r="G61" s="180">
        <f t="shared" si="11"/>
        <v>0</v>
      </c>
      <c r="H61" s="180">
        <f t="shared" si="11"/>
        <v>0</v>
      </c>
    </row>
    <row r="62" spans="1:8" s="181" customFormat="1" ht="22.15" hidden="1" customHeight="1" outlineLevel="1" x14ac:dyDescent="0.25">
      <c r="A62" s="3" t="s">
        <v>82</v>
      </c>
      <c r="B62" s="11" t="s">
        <v>88</v>
      </c>
      <c r="C62" s="38" t="s">
        <v>264</v>
      </c>
      <c r="D62" s="178">
        <v>410</v>
      </c>
      <c r="E62" s="178" t="s">
        <v>4</v>
      </c>
      <c r="F62" s="180"/>
      <c r="G62" s="180"/>
      <c r="H62" s="180"/>
    </row>
    <row r="63" spans="1:8" ht="50.25" customHeight="1" collapsed="1" x14ac:dyDescent="0.25">
      <c r="A63" s="3" t="s">
        <v>78</v>
      </c>
      <c r="B63" s="7" t="s">
        <v>389</v>
      </c>
      <c r="C63" s="38" t="s">
        <v>244</v>
      </c>
      <c r="D63" s="178"/>
      <c r="E63" s="178"/>
      <c r="F63" s="180">
        <f>F64+F69+F74</f>
        <v>352.7</v>
      </c>
      <c r="G63" s="180">
        <f t="shared" ref="G63:H63" si="12">G64+G69+G74</f>
        <v>352.7</v>
      </c>
      <c r="H63" s="180">
        <f t="shared" si="12"/>
        <v>352.7</v>
      </c>
    </row>
    <row r="64" spans="1:8" ht="78.75" customHeight="1" x14ac:dyDescent="0.25">
      <c r="A64" s="3" t="s">
        <v>79</v>
      </c>
      <c r="B64" s="7" t="s">
        <v>393</v>
      </c>
      <c r="C64" s="38" t="s">
        <v>265</v>
      </c>
      <c r="D64" s="178"/>
      <c r="E64" s="178"/>
      <c r="F64" s="180">
        <f>F65</f>
        <v>91.7</v>
      </c>
      <c r="G64" s="180">
        <f t="shared" ref="G64:H67" si="13">G65</f>
        <v>91.7</v>
      </c>
      <c r="H64" s="180">
        <f t="shared" si="13"/>
        <v>91.7</v>
      </c>
    </row>
    <row r="65" spans="1:8" ht="33.75" customHeight="1" x14ac:dyDescent="0.25">
      <c r="A65" s="3" t="s">
        <v>80</v>
      </c>
      <c r="B65" s="7" t="s">
        <v>33</v>
      </c>
      <c r="C65" s="38" t="s">
        <v>265</v>
      </c>
      <c r="D65" s="39" t="s">
        <v>13</v>
      </c>
      <c r="E65" s="178"/>
      <c r="F65" s="180">
        <f>F66</f>
        <v>91.7</v>
      </c>
      <c r="G65" s="180">
        <f t="shared" si="13"/>
        <v>91.7</v>
      </c>
      <c r="H65" s="180">
        <f t="shared" si="13"/>
        <v>91.7</v>
      </c>
    </row>
    <row r="66" spans="1:8" ht="33.75" customHeight="1" x14ac:dyDescent="0.25">
      <c r="A66" s="3" t="s">
        <v>81</v>
      </c>
      <c r="B66" s="67" t="s">
        <v>34</v>
      </c>
      <c r="C66" s="38" t="s">
        <v>265</v>
      </c>
      <c r="D66" s="39" t="s">
        <v>8</v>
      </c>
      <c r="E66" s="178"/>
      <c r="F66" s="180">
        <f>F67</f>
        <v>91.7</v>
      </c>
      <c r="G66" s="180">
        <f t="shared" si="13"/>
        <v>91.7</v>
      </c>
      <c r="H66" s="180">
        <f t="shared" si="13"/>
        <v>91.7</v>
      </c>
    </row>
    <row r="67" spans="1:8" ht="19.149999999999999" customHeight="1" x14ac:dyDescent="0.25">
      <c r="A67" s="3" t="s">
        <v>82</v>
      </c>
      <c r="B67" s="47" t="s">
        <v>222</v>
      </c>
      <c r="C67" s="38" t="s">
        <v>265</v>
      </c>
      <c r="D67" s="178">
        <v>240</v>
      </c>
      <c r="E67" s="182" t="s">
        <v>73</v>
      </c>
      <c r="F67" s="180">
        <f>F68</f>
        <v>91.7</v>
      </c>
      <c r="G67" s="180">
        <f t="shared" si="13"/>
        <v>91.7</v>
      </c>
      <c r="H67" s="180">
        <f t="shared" si="13"/>
        <v>91.7</v>
      </c>
    </row>
    <row r="68" spans="1:8" ht="19.149999999999999" customHeight="1" x14ac:dyDescent="0.25">
      <c r="A68" s="3" t="s">
        <v>83</v>
      </c>
      <c r="B68" s="11" t="s">
        <v>85</v>
      </c>
      <c r="C68" s="38" t="s">
        <v>265</v>
      </c>
      <c r="D68" s="178">
        <v>240</v>
      </c>
      <c r="E68" s="182" t="s">
        <v>86</v>
      </c>
      <c r="F68" s="180">
        <f>'4-ведомств'!G85</f>
        <v>91.7</v>
      </c>
      <c r="G68" s="180">
        <f>'4-ведомств'!H85</f>
        <v>91.7</v>
      </c>
      <c r="H68" s="180">
        <f>'4-ведомств'!I85</f>
        <v>91.7</v>
      </c>
    </row>
    <row r="69" spans="1:8" ht="81.75" customHeight="1" x14ac:dyDescent="0.25">
      <c r="A69" s="3" t="s">
        <v>84</v>
      </c>
      <c r="B69" s="7" t="s">
        <v>392</v>
      </c>
      <c r="C69" s="38" t="s">
        <v>391</v>
      </c>
      <c r="D69" s="178"/>
      <c r="E69" s="182"/>
      <c r="F69" s="180">
        <f>F70</f>
        <v>161</v>
      </c>
      <c r="G69" s="180">
        <f t="shared" ref="G69:H72" si="14">G70</f>
        <v>161</v>
      </c>
      <c r="H69" s="180">
        <f t="shared" si="14"/>
        <v>161</v>
      </c>
    </row>
    <row r="70" spans="1:8" ht="19.149999999999999" customHeight="1" x14ac:dyDescent="0.25">
      <c r="A70" s="3" t="s">
        <v>90</v>
      </c>
      <c r="B70" s="7" t="s">
        <v>33</v>
      </c>
      <c r="C70" s="38" t="s">
        <v>391</v>
      </c>
      <c r="D70" s="39" t="s">
        <v>13</v>
      </c>
      <c r="E70" s="182"/>
      <c r="F70" s="180">
        <f>F71</f>
        <v>161</v>
      </c>
      <c r="G70" s="180">
        <f t="shared" si="14"/>
        <v>161</v>
      </c>
      <c r="H70" s="180">
        <f t="shared" si="14"/>
        <v>161</v>
      </c>
    </row>
    <row r="71" spans="1:8" ht="30.75" customHeight="1" x14ac:dyDescent="0.25">
      <c r="A71" s="3" t="s">
        <v>91</v>
      </c>
      <c r="B71" s="67" t="s">
        <v>34</v>
      </c>
      <c r="C71" s="38" t="s">
        <v>391</v>
      </c>
      <c r="D71" s="39" t="s">
        <v>8</v>
      </c>
      <c r="E71" s="182"/>
      <c r="F71" s="180">
        <f>F72</f>
        <v>161</v>
      </c>
      <c r="G71" s="180">
        <f t="shared" si="14"/>
        <v>161</v>
      </c>
      <c r="H71" s="180">
        <f t="shared" si="14"/>
        <v>161</v>
      </c>
    </row>
    <row r="72" spans="1:8" ht="19.149999999999999" customHeight="1" x14ac:dyDescent="0.25">
      <c r="A72" s="3" t="s">
        <v>92</v>
      </c>
      <c r="B72" s="7" t="s">
        <v>31</v>
      </c>
      <c r="C72" s="38" t="s">
        <v>391</v>
      </c>
      <c r="D72" s="178">
        <v>240</v>
      </c>
      <c r="E72" s="182" t="s">
        <v>0</v>
      </c>
      <c r="F72" s="180">
        <f>F73</f>
        <v>161</v>
      </c>
      <c r="G72" s="180">
        <f t="shared" si="14"/>
        <v>161</v>
      </c>
      <c r="H72" s="180">
        <f t="shared" si="14"/>
        <v>161</v>
      </c>
    </row>
    <row r="73" spans="1:8" ht="19.149999999999999" customHeight="1" x14ac:dyDescent="0.25">
      <c r="A73" s="3" t="s">
        <v>93</v>
      </c>
      <c r="B73" s="46" t="s">
        <v>246</v>
      </c>
      <c r="C73" s="38" t="s">
        <v>391</v>
      </c>
      <c r="D73" s="178">
        <v>240</v>
      </c>
      <c r="E73" s="182" t="s">
        <v>248</v>
      </c>
      <c r="F73" s="180">
        <f>'4-ведомств'!G51</f>
        <v>161</v>
      </c>
      <c r="G73" s="180">
        <f>'4-ведомств'!H51</f>
        <v>161</v>
      </c>
      <c r="H73" s="180">
        <f>'4-ведомств'!I51</f>
        <v>161</v>
      </c>
    </row>
    <row r="74" spans="1:8" ht="100.5" customHeight="1" x14ac:dyDescent="0.25">
      <c r="A74" s="3" t="s">
        <v>94</v>
      </c>
      <c r="B74" s="11" t="s">
        <v>390</v>
      </c>
      <c r="C74" s="12" t="s">
        <v>266</v>
      </c>
      <c r="D74" s="178"/>
      <c r="E74" s="182"/>
      <c r="F74" s="180">
        <f>F75</f>
        <v>100</v>
      </c>
      <c r="G74" s="180">
        <f t="shared" ref="G74:H77" si="15">G75</f>
        <v>100</v>
      </c>
      <c r="H74" s="180">
        <f t="shared" si="15"/>
        <v>100</v>
      </c>
    </row>
    <row r="75" spans="1:8" ht="37.5" customHeight="1" x14ac:dyDescent="0.25">
      <c r="A75" s="3" t="s">
        <v>95</v>
      </c>
      <c r="B75" s="7" t="s">
        <v>33</v>
      </c>
      <c r="C75" s="12" t="s">
        <v>266</v>
      </c>
      <c r="D75" s="178">
        <v>200</v>
      </c>
      <c r="E75" s="182"/>
      <c r="F75" s="180">
        <f>F76</f>
        <v>100</v>
      </c>
      <c r="G75" s="180">
        <f t="shared" si="15"/>
        <v>100</v>
      </c>
      <c r="H75" s="180">
        <f t="shared" si="15"/>
        <v>100</v>
      </c>
    </row>
    <row r="76" spans="1:8" ht="33.75" customHeight="1" x14ac:dyDescent="0.25">
      <c r="A76" s="3" t="s">
        <v>96</v>
      </c>
      <c r="B76" s="67" t="s">
        <v>34</v>
      </c>
      <c r="C76" s="12" t="s">
        <v>266</v>
      </c>
      <c r="D76" s="178">
        <v>240</v>
      </c>
      <c r="E76" s="182"/>
      <c r="F76" s="180">
        <f>F77</f>
        <v>100</v>
      </c>
      <c r="G76" s="180">
        <f t="shared" si="15"/>
        <v>100</v>
      </c>
      <c r="H76" s="180">
        <f t="shared" si="15"/>
        <v>100</v>
      </c>
    </row>
    <row r="77" spans="1:8" ht="19.149999999999999" customHeight="1" x14ac:dyDescent="0.25">
      <c r="A77" s="3" t="s">
        <v>97</v>
      </c>
      <c r="B77" s="7" t="s">
        <v>31</v>
      </c>
      <c r="C77" s="12" t="s">
        <v>266</v>
      </c>
      <c r="D77" s="178">
        <v>240</v>
      </c>
      <c r="E77" s="182" t="s">
        <v>0</v>
      </c>
      <c r="F77" s="180">
        <f>F78</f>
        <v>100</v>
      </c>
      <c r="G77" s="180">
        <f t="shared" si="15"/>
        <v>100</v>
      </c>
      <c r="H77" s="180">
        <f t="shared" si="15"/>
        <v>100</v>
      </c>
    </row>
    <row r="78" spans="1:8" ht="19.149999999999999" customHeight="1" x14ac:dyDescent="0.25">
      <c r="A78" s="3" t="s">
        <v>98</v>
      </c>
      <c r="B78" s="46" t="s">
        <v>246</v>
      </c>
      <c r="C78" s="12" t="s">
        <v>266</v>
      </c>
      <c r="D78" s="178">
        <v>240</v>
      </c>
      <c r="E78" s="182" t="s">
        <v>248</v>
      </c>
      <c r="F78" s="180">
        <f>'4-ведомств'!G54</f>
        <v>100</v>
      </c>
      <c r="G78" s="180">
        <f>'4-ведомств'!H54</f>
        <v>100</v>
      </c>
      <c r="H78" s="180">
        <f>'4-ведомств'!I54</f>
        <v>100</v>
      </c>
    </row>
    <row r="79" spans="1:8" s="181" customFormat="1" ht="47.25" x14ac:dyDescent="0.25">
      <c r="A79" s="3" t="s">
        <v>99</v>
      </c>
      <c r="B79" s="117" t="s">
        <v>303</v>
      </c>
      <c r="C79" s="38" t="s">
        <v>245</v>
      </c>
      <c r="D79" s="39"/>
      <c r="E79" s="182"/>
      <c r="F79" s="180">
        <f>F80+F85+F90</f>
        <v>94.6</v>
      </c>
      <c r="G79" s="180">
        <f t="shared" ref="G79:H79" si="16">G80+G85+G90</f>
        <v>94.6</v>
      </c>
      <c r="H79" s="180">
        <f t="shared" si="16"/>
        <v>94.6</v>
      </c>
    </row>
    <row r="80" spans="1:8" ht="108.75" customHeight="1" x14ac:dyDescent="0.25">
      <c r="A80" s="3" t="s">
        <v>199</v>
      </c>
      <c r="B80" s="11" t="s">
        <v>306</v>
      </c>
      <c r="C80" s="38" t="s">
        <v>242</v>
      </c>
      <c r="D80" s="39"/>
      <c r="E80" s="182"/>
      <c r="F80" s="180">
        <f>F81</f>
        <v>92.1</v>
      </c>
      <c r="G80" s="180">
        <f t="shared" ref="G80:H83" si="17">G81</f>
        <v>92.1</v>
      </c>
      <c r="H80" s="180">
        <f t="shared" si="17"/>
        <v>92.1</v>
      </c>
    </row>
    <row r="81" spans="1:8" ht="38.25" customHeight="1" x14ac:dyDescent="0.25">
      <c r="A81" s="3" t="s">
        <v>200</v>
      </c>
      <c r="B81" s="7" t="s">
        <v>33</v>
      </c>
      <c r="C81" s="38" t="s">
        <v>242</v>
      </c>
      <c r="D81" s="39" t="s">
        <v>13</v>
      </c>
      <c r="E81" s="182"/>
      <c r="F81" s="180">
        <f>F82</f>
        <v>92.1</v>
      </c>
      <c r="G81" s="180">
        <f t="shared" si="17"/>
        <v>92.1</v>
      </c>
      <c r="H81" s="180">
        <f t="shared" si="17"/>
        <v>92.1</v>
      </c>
    </row>
    <row r="82" spans="1:8" ht="31.5" x14ac:dyDescent="0.25">
      <c r="A82" s="3" t="s">
        <v>201</v>
      </c>
      <c r="B82" s="67" t="s">
        <v>34</v>
      </c>
      <c r="C82" s="38" t="s">
        <v>242</v>
      </c>
      <c r="D82" s="39" t="s">
        <v>8</v>
      </c>
      <c r="E82" s="182"/>
      <c r="F82" s="180">
        <f>F83</f>
        <v>92.1</v>
      </c>
      <c r="G82" s="180">
        <f t="shared" si="17"/>
        <v>92.1</v>
      </c>
      <c r="H82" s="180">
        <f t="shared" si="17"/>
        <v>92.1</v>
      </c>
    </row>
    <row r="83" spans="1:8" ht="31.5" x14ac:dyDescent="0.25">
      <c r="A83" s="3" t="s">
        <v>202</v>
      </c>
      <c r="B83" s="47" t="s">
        <v>117</v>
      </c>
      <c r="C83" s="38" t="s">
        <v>242</v>
      </c>
      <c r="D83" s="39" t="s">
        <v>8</v>
      </c>
      <c r="E83" s="182" t="s">
        <v>225</v>
      </c>
      <c r="F83" s="180">
        <f>F84</f>
        <v>92.1</v>
      </c>
      <c r="G83" s="180">
        <f t="shared" si="17"/>
        <v>92.1</v>
      </c>
      <c r="H83" s="180">
        <f t="shared" si="17"/>
        <v>92.1</v>
      </c>
    </row>
    <row r="84" spans="1:8" ht="33.75" customHeight="1" x14ac:dyDescent="0.25">
      <c r="A84" s="3" t="s">
        <v>203</v>
      </c>
      <c r="B84" s="46" t="s">
        <v>344</v>
      </c>
      <c r="C84" s="38" t="s">
        <v>242</v>
      </c>
      <c r="D84" s="39" t="s">
        <v>8</v>
      </c>
      <c r="E84" s="182" t="s">
        <v>311</v>
      </c>
      <c r="F84" s="180">
        <f>'4-ведомств'!G61</f>
        <v>92.1</v>
      </c>
      <c r="G84" s="180">
        <f>'4-ведомств'!H61</f>
        <v>92.1</v>
      </c>
      <c r="H84" s="180">
        <f>'4-ведомств'!I61</f>
        <v>92.1</v>
      </c>
    </row>
    <row r="85" spans="1:8" ht="99" hidden="1" customHeight="1" outlineLevel="1" x14ac:dyDescent="0.25">
      <c r="A85" s="3" t="s">
        <v>96</v>
      </c>
      <c r="B85" s="7" t="s">
        <v>397</v>
      </c>
      <c r="C85" s="39" t="s">
        <v>309</v>
      </c>
      <c r="D85" s="39"/>
      <c r="E85" s="182"/>
      <c r="F85" s="180">
        <f>F86</f>
        <v>0</v>
      </c>
      <c r="G85" s="180">
        <f t="shared" ref="G85:H88" si="18">G86</f>
        <v>0</v>
      </c>
      <c r="H85" s="180">
        <f t="shared" si="18"/>
        <v>0</v>
      </c>
    </row>
    <row r="86" spans="1:8" ht="63" hidden="1" outlineLevel="1" x14ac:dyDescent="0.25">
      <c r="A86" s="3" t="s">
        <v>97</v>
      </c>
      <c r="B86" s="11" t="s">
        <v>310</v>
      </c>
      <c r="C86" s="39" t="s">
        <v>309</v>
      </c>
      <c r="D86" s="39" t="s">
        <v>13</v>
      </c>
      <c r="E86" s="182"/>
      <c r="F86" s="180">
        <f>F87</f>
        <v>0</v>
      </c>
      <c r="G86" s="180">
        <f t="shared" si="18"/>
        <v>0</v>
      </c>
      <c r="H86" s="180">
        <f t="shared" si="18"/>
        <v>0</v>
      </c>
    </row>
    <row r="87" spans="1:8" ht="31.5" hidden="1" outlineLevel="1" x14ac:dyDescent="0.25">
      <c r="A87" s="3" t="s">
        <v>98</v>
      </c>
      <c r="B87" s="11" t="s">
        <v>34</v>
      </c>
      <c r="C87" s="39" t="s">
        <v>309</v>
      </c>
      <c r="D87" s="39" t="s">
        <v>8</v>
      </c>
      <c r="E87" s="182"/>
      <c r="F87" s="180">
        <f>F88</f>
        <v>0</v>
      </c>
      <c r="G87" s="180">
        <f t="shared" si="18"/>
        <v>0</v>
      </c>
      <c r="H87" s="180">
        <f t="shared" si="18"/>
        <v>0</v>
      </c>
    </row>
    <row r="88" spans="1:8" ht="31.5" hidden="1" outlineLevel="1" x14ac:dyDescent="0.25">
      <c r="A88" s="3" t="s">
        <v>99</v>
      </c>
      <c r="B88" s="47" t="s">
        <v>117</v>
      </c>
      <c r="C88" s="39" t="s">
        <v>309</v>
      </c>
      <c r="D88" s="39" t="s">
        <v>8</v>
      </c>
      <c r="E88" s="182" t="s">
        <v>225</v>
      </c>
      <c r="F88" s="180">
        <f>F89</f>
        <v>0</v>
      </c>
      <c r="G88" s="180">
        <f t="shared" si="18"/>
        <v>0</v>
      </c>
      <c r="H88" s="180">
        <f t="shared" si="18"/>
        <v>0</v>
      </c>
    </row>
    <row r="89" spans="1:8" ht="31.5" hidden="1" outlineLevel="1" x14ac:dyDescent="0.25">
      <c r="A89" s="3" t="s">
        <v>199</v>
      </c>
      <c r="B89" s="46" t="s">
        <v>344</v>
      </c>
      <c r="C89" s="39" t="s">
        <v>309</v>
      </c>
      <c r="D89" s="39" t="s">
        <v>8</v>
      </c>
      <c r="E89" s="182" t="s">
        <v>311</v>
      </c>
      <c r="F89" s="180">
        <f>'4-ведомств'!G64</f>
        <v>0</v>
      </c>
      <c r="G89" s="180">
        <f>'4-ведомств'!H64</f>
        <v>0</v>
      </c>
      <c r="H89" s="180">
        <f>'4-ведомств'!I64</f>
        <v>0</v>
      </c>
    </row>
    <row r="90" spans="1:8" ht="116.25" customHeight="1" collapsed="1" x14ac:dyDescent="0.25">
      <c r="A90" s="3" t="s">
        <v>204</v>
      </c>
      <c r="B90" s="11" t="s">
        <v>396</v>
      </c>
      <c r="C90" s="39" t="s">
        <v>273</v>
      </c>
      <c r="D90" s="39"/>
      <c r="E90" s="182"/>
      <c r="F90" s="180">
        <f>F91</f>
        <v>2.5</v>
      </c>
      <c r="G90" s="180">
        <f t="shared" ref="G90:H93" si="19">G91</f>
        <v>2.5</v>
      </c>
      <c r="H90" s="180">
        <f t="shared" si="19"/>
        <v>2.5</v>
      </c>
    </row>
    <row r="91" spans="1:8" ht="31.5" customHeight="1" x14ac:dyDescent="0.25">
      <c r="A91" s="3" t="s">
        <v>205</v>
      </c>
      <c r="B91" s="7" t="s">
        <v>33</v>
      </c>
      <c r="C91" s="39" t="s">
        <v>273</v>
      </c>
      <c r="D91" s="39" t="s">
        <v>13</v>
      </c>
      <c r="E91" s="182"/>
      <c r="F91" s="180">
        <f>F92</f>
        <v>2.5</v>
      </c>
      <c r="G91" s="180">
        <f t="shared" si="19"/>
        <v>2.5</v>
      </c>
      <c r="H91" s="180">
        <f t="shared" si="19"/>
        <v>2.5</v>
      </c>
    </row>
    <row r="92" spans="1:8" ht="31.5" x14ac:dyDescent="0.25">
      <c r="A92" s="3" t="s">
        <v>206</v>
      </c>
      <c r="B92" s="67" t="s">
        <v>34</v>
      </c>
      <c r="C92" s="39" t="s">
        <v>273</v>
      </c>
      <c r="D92" s="39" t="s">
        <v>8</v>
      </c>
      <c r="E92" s="182"/>
      <c r="F92" s="180">
        <f>F93</f>
        <v>2.5</v>
      </c>
      <c r="G92" s="180">
        <f t="shared" si="19"/>
        <v>2.5</v>
      </c>
      <c r="H92" s="180">
        <f t="shared" si="19"/>
        <v>2.5</v>
      </c>
    </row>
    <row r="93" spans="1:8" ht="31.5" x14ac:dyDescent="0.25">
      <c r="A93" s="3" t="s">
        <v>207</v>
      </c>
      <c r="B93" s="47" t="s">
        <v>117</v>
      </c>
      <c r="C93" s="39" t="s">
        <v>273</v>
      </c>
      <c r="D93" s="39" t="s">
        <v>8</v>
      </c>
      <c r="E93" s="182" t="s">
        <v>225</v>
      </c>
      <c r="F93" s="180">
        <f>F94</f>
        <v>2.5</v>
      </c>
      <c r="G93" s="180">
        <f t="shared" si="19"/>
        <v>2.5</v>
      </c>
      <c r="H93" s="180">
        <f t="shared" si="19"/>
        <v>2.5</v>
      </c>
    </row>
    <row r="94" spans="1:8" ht="15.75" x14ac:dyDescent="0.25">
      <c r="A94" s="3" t="s">
        <v>208</v>
      </c>
      <c r="B94" s="46" t="s">
        <v>271</v>
      </c>
      <c r="C94" s="39" t="s">
        <v>273</v>
      </c>
      <c r="D94" s="39" t="s">
        <v>8</v>
      </c>
      <c r="E94" s="182" t="s">
        <v>272</v>
      </c>
      <c r="F94" s="180">
        <f>'4-ведомств'!G67</f>
        <v>2.5</v>
      </c>
      <c r="G94" s="180">
        <f>'4-ведомств'!H67</f>
        <v>2.5</v>
      </c>
      <c r="H94" s="180">
        <f>'4-ведомств'!I67</f>
        <v>2.5</v>
      </c>
    </row>
    <row r="95" spans="1:8" s="181" customFormat="1" ht="15.75" x14ac:dyDescent="0.25">
      <c r="A95" s="3" t="s">
        <v>209</v>
      </c>
      <c r="B95" s="51" t="s">
        <v>61</v>
      </c>
      <c r="C95" s="38" t="s">
        <v>234</v>
      </c>
      <c r="D95" s="178"/>
      <c r="E95" s="182"/>
      <c r="F95" s="180">
        <f t="shared" ref="F95:H100" si="20">F96</f>
        <v>1927</v>
      </c>
      <c r="G95" s="180">
        <f t="shared" si="20"/>
        <v>1927</v>
      </c>
      <c r="H95" s="180">
        <f t="shared" si="20"/>
        <v>1927</v>
      </c>
    </row>
    <row r="96" spans="1:8" ht="15.75" x14ac:dyDescent="0.25">
      <c r="A96" s="3" t="s">
        <v>210</v>
      </c>
      <c r="B96" s="7" t="s">
        <v>62</v>
      </c>
      <c r="C96" s="38" t="s">
        <v>235</v>
      </c>
      <c r="D96" s="178"/>
      <c r="E96" s="182"/>
      <c r="F96" s="180">
        <f t="shared" si="20"/>
        <v>1927</v>
      </c>
      <c r="G96" s="180">
        <f t="shared" si="20"/>
        <v>1927</v>
      </c>
      <c r="H96" s="180">
        <f t="shared" si="20"/>
        <v>1927</v>
      </c>
    </row>
    <row r="97" spans="1:8" ht="31.5" x14ac:dyDescent="0.25">
      <c r="A97" s="3" t="s">
        <v>211</v>
      </c>
      <c r="B97" s="7" t="s">
        <v>226</v>
      </c>
      <c r="C97" s="38" t="s">
        <v>236</v>
      </c>
      <c r="D97" s="178"/>
      <c r="E97" s="182"/>
      <c r="F97" s="180">
        <f t="shared" si="20"/>
        <v>1927</v>
      </c>
      <c r="G97" s="180">
        <f t="shared" si="20"/>
        <v>1927</v>
      </c>
      <c r="H97" s="180">
        <f t="shared" si="20"/>
        <v>1927</v>
      </c>
    </row>
    <row r="98" spans="1:8" ht="63" x14ac:dyDescent="0.25">
      <c r="A98" s="3" t="s">
        <v>212</v>
      </c>
      <c r="B98" s="7" t="s">
        <v>284</v>
      </c>
      <c r="C98" s="38" t="s">
        <v>236</v>
      </c>
      <c r="D98" s="38" t="s">
        <v>28</v>
      </c>
      <c r="E98" s="38"/>
      <c r="F98" s="180">
        <f t="shared" si="20"/>
        <v>1927</v>
      </c>
      <c r="G98" s="180">
        <f t="shared" si="20"/>
        <v>1927</v>
      </c>
      <c r="H98" s="180">
        <f t="shared" si="20"/>
        <v>1927</v>
      </c>
    </row>
    <row r="99" spans="1:8" ht="31.5" x14ac:dyDescent="0.25">
      <c r="A99" s="3" t="s">
        <v>213</v>
      </c>
      <c r="B99" s="7" t="s">
        <v>32</v>
      </c>
      <c r="C99" s="38" t="s">
        <v>236</v>
      </c>
      <c r="D99" s="38" t="s">
        <v>30</v>
      </c>
      <c r="E99" s="38"/>
      <c r="F99" s="180">
        <f t="shared" si="20"/>
        <v>1927</v>
      </c>
      <c r="G99" s="180">
        <f t="shared" si="20"/>
        <v>1927</v>
      </c>
      <c r="H99" s="180">
        <f t="shared" si="20"/>
        <v>1927</v>
      </c>
    </row>
    <row r="100" spans="1:8" ht="15.75" x14ac:dyDescent="0.25">
      <c r="A100" s="3" t="s">
        <v>214</v>
      </c>
      <c r="B100" s="7" t="s">
        <v>31</v>
      </c>
      <c r="C100" s="38" t="s">
        <v>236</v>
      </c>
      <c r="D100" s="178">
        <v>120</v>
      </c>
      <c r="E100" s="182" t="s">
        <v>0</v>
      </c>
      <c r="F100" s="180">
        <f t="shared" si="20"/>
        <v>1927</v>
      </c>
      <c r="G100" s="180">
        <f t="shared" si="20"/>
        <v>1927</v>
      </c>
      <c r="H100" s="180">
        <f t="shared" si="20"/>
        <v>1927</v>
      </c>
    </row>
    <row r="101" spans="1:8" ht="31.5" x14ac:dyDescent="0.25">
      <c r="A101" s="3" t="s">
        <v>215</v>
      </c>
      <c r="B101" s="51" t="s">
        <v>63</v>
      </c>
      <c r="C101" s="38" t="s">
        <v>236</v>
      </c>
      <c r="D101" s="178">
        <v>120</v>
      </c>
      <c r="E101" s="182" t="s">
        <v>1</v>
      </c>
      <c r="F101" s="180">
        <f>'4-ведомств'!G21</f>
        <v>1927</v>
      </c>
      <c r="G101" s="180">
        <f>'4-ведомств'!H21</f>
        <v>1927</v>
      </c>
      <c r="H101" s="180">
        <f>'4-ведомств'!I21</f>
        <v>1927</v>
      </c>
    </row>
    <row r="102" spans="1:8" s="181" customFormat="1" ht="31.5" x14ac:dyDescent="0.25">
      <c r="A102" s="3" t="s">
        <v>216</v>
      </c>
      <c r="B102" s="51" t="s">
        <v>66</v>
      </c>
      <c r="C102" s="38" t="s">
        <v>237</v>
      </c>
      <c r="D102" s="178"/>
      <c r="E102" s="182"/>
      <c r="F102" s="180">
        <f>F103</f>
        <v>5440.1</v>
      </c>
      <c r="G102" s="180">
        <f>G103</f>
        <v>5157.6000000000004</v>
      </c>
      <c r="H102" s="180">
        <f>H103</f>
        <v>4738.1000000000013</v>
      </c>
    </row>
    <row r="103" spans="1:8" ht="31.5" x14ac:dyDescent="0.25">
      <c r="A103" s="3" t="s">
        <v>217</v>
      </c>
      <c r="B103" s="53" t="s">
        <v>227</v>
      </c>
      <c r="C103" s="38" t="s">
        <v>238</v>
      </c>
      <c r="D103" s="178"/>
      <c r="E103" s="182"/>
      <c r="F103" s="180">
        <f>F104+F109+F126+F131+F136</f>
        <v>5440.1</v>
      </c>
      <c r="G103" s="180">
        <f t="shared" ref="G103:H103" si="21">G104+G109+G126+G131+G136</f>
        <v>5157.6000000000004</v>
      </c>
      <c r="H103" s="180">
        <f t="shared" si="21"/>
        <v>4738.1000000000013</v>
      </c>
    </row>
    <row r="104" spans="1:8" ht="15.75" hidden="1" outlineLevel="1" x14ac:dyDescent="0.25">
      <c r="A104" s="3" t="s">
        <v>218</v>
      </c>
      <c r="B104" s="64" t="s">
        <v>291</v>
      </c>
      <c r="C104" s="65" t="s">
        <v>294</v>
      </c>
      <c r="D104" s="178"/>
      <c r="E104" s="182"/>
      <c r="F104" s="180">
        <f>F105</f>
        <v>0</v>
      </c>
      <c r="G104" s="180">
        <f t="shared" ref="G104:H107" si="22">G105</f>
        <v>0</v>
      </c>
      <c r="H104" s="180">
        <f t="shared" si="22"/>
        <v>0</v>
      </c>
    </row>
    <row r="105" spans="1:8" ht="15.75" hidden="1" outlineLevel="1" x14ac:dyDescent="0.25">
      <c r="A105" s="3" t="s">
        <v>219</v>
      </c>
      <c r="B105" s="11" t="s">
        <v>69</v>
      </c>
      <c r="C105" s="65" t="s">
        <v>294</v>
      </c>
      <c r="D105" s="178">
        <v>800</v>
      </c>
      <c r="E105" s="182"/>
      <c r="F105" s="180">
        <f>F106</f>
        <v>0</v>
      </c>
      <c r="G105" s="180">
        <f t="shared" si="22"/>
        <v>0</v>
      </c>
      <c r="H105" s="180">
        <f t="shared" si="22"/>
        <v>0</v>
      </c>
    </row>
    <row r="106" spans="1:8" ht="15.75" hidden="1" outlineLevel="1" x14ac:dyDescent="0.25">
      <c r="A106" s="3" t="s">
        <v>220</v>
      </c>
      <c r="B106" s="64" t="s">
        <v>292</v>
      </c>
      <c r="C106" s="65" t="s">
        <v>294</v>
      </c>
      <c r="D106" s="178">
        <v>880</v>
      </c>
      <c r="E106" s="182"/>
      <c r="F106" s="180">
        <f>F107</f>
        <v>0</v>
      </c>
      <c r="G106" s="180">
        <f t="shared" si="22"/>
        <v>0</v>
      </c>
      <c r="H106" s="180">
        <f t="shared" si="22"/>
        <v>0</v>
      </c>
    </row>
    <row r="107" spans="1:8" ht="15.75" hidden="1" outlineLevel="1" x14ac:dyDescent="0.25">
      <c r="A107" s="3" t="s">
        <v>221</v>
      </c>
      <c r="B107" s="7" t="s">
        <v>31</v>
      </c>
      <c r="C107" s="65" t="s">
        <v>294</v>
      </c>
      <c r="D107" s="178">
        <v>880</v>
      </c>
      <c r="E107" s="182" t="s">
        <v>296</v>
      </c>
      <c r="F107" s="180">
        <f>F108</f>
        <v>0</v>
      </c>
      <c r="G107" s="180">
        <f t="shared" si="22"/>
        <v>0</v>
      </c>
      <c r="H107" s="180">
        <f t="shared" si="22"/>
        <v>0</v>
      </c>
    </row>
    <row r="108" spans="1:8" ht="47.25" hidden="1" outlineLevel="1" x14ac:dyDescent="0.25">
      <c r="A108" s="3" t="s">
        <v>277</v>
      </c>
      <c r="B108" s="7" t="s">
        <v>12</v>
      </c>
      <c r="C108" s="56" t="s">
        <v>294</v>
      </c>
      <c r="D108" s="178">
        <v>880</v>
      </c>
      <c r="E108" s="182" t="s">
        <v>297</v>
      </c>
      <c r="F108" s="180">
        <f>'4-ведомств'!G39</f>
        <v>0</v>
      </c>
      <c r="G108" s="180">
        <f>'4-ведомств'!H39</f>
        <v>0</v>
      </c>
      <c r="H108" s="180">
        <f>'4-ведомств'!I39</f>
        <v>0</v>
      </c>
    </row>
    <row r="109" spans="1:8" ht="63" collapsed="1" x14ac:dyDescent="0.25">
      <c r="A109" s="3" t="s">
        <v>218</v>
      </c>
      <c r="B109" s="7" t="s">
        <v>228</v>
      </c>
      <c r="C109" s="38" t="s">
        <v>239</v>
      </c>
      <c r="D109" s="178"/>
      <c r="E109" s="182"/>
      <c r="F109" s="180">
        <f>F110+F114+F118+F122</f>
        <v>4759.2</v>
      </c>
      <c r="G109" s="180">
        <f t="shared" ref="G109:H109" si="23">G110+G114+G118+G122</f>
        <v>4476.7</v>
      </c>
      <c r="H109" s="180">
        <f t="shared" si="23"/>
        <v>4057.2000000000003</v>
      </c>
    </row>
    <row r="110" spans="1:8" ht="63" x14ac:dyDescent="0.25">
      <c r="A110" s="3" t="s">
        <v>219</v>
      </c>
      <c r="B110" s="7" t="s">
        <v>284</v>
      </c>
      <c r="C110" s="38" t="s">
        <v>239</v>
      </c>
      <c r="D110" s="38" t="s">
        <v>28</v>
      </c>
      <c r="E110" s="182"/>
      <c r="F110" s="180">
        <f>F111</f>
        <v>1732.8</v>
      </c>
      <c r="G110" s="180">
        <f t="shared" ref="G110:H112" si="24">G111</f>
        <v>1629.3</v>
      </c>
      <c r="H110" s="180">
        <f t="shared" si="24"/>
        <v>1629.3</v>
      </c>
    </row>
    <row r="111" spans="1:8" ht="31.5" x14ac:dyDescent="0.25">
      <c r="A111" s="3" t="s">
        <v>220</v>
      </c>
      <c r="B111" s="7" t="s">
        <v>32</v>
      </c>
      <c r="C111" s="38" t="s">
        <v>239</v>
      </c>
      <c r="D111" s="38" t="s">
        <v>30</v>
      </c>
      <c r="E111" s="182"/>
      <c r="F111" s="180">
        <f>F112</f>
        <v>1732.8</v>
      </c>
      <c r="G111" s="180">
        <f t="shared" si="24"/>
        <v>1629.3</v>
      </c>
      <c r="H111" s="180">
        <f t="shared" si="24"/>
        <v>1629.3</v>
      </c>
    </row>
    <row r="112" spans="1:8" ht="15.75" x14ac:dyDescent="0.25">
      <c r="A112" s="3" t="s">
        <v>221</v>
      </c>
      <c r="B112" s="7" t="s">
        <v>31</v>
      </c>
      <c r="C112" s="38" t="s">
        <v>239</v>
      </c>
      <c r="D112" s="178">
        <v>120</v>
      </c>
      <c r="E112" s="182" t="s">
        <v>0</v>
      </c>
      <c r="F112" s="180">
        <f>F113</f>
        <v>1732.8</v>
      </c>
      <c r="G112" s="180">
        <f t="shared" si="24"/>
        <v>1629.3</v>
      </c>
      <c r="H112" s="180">
        <f t="shared" si="24"/>
        <v>1629.3</v>
      </c>
    </row>
    <row r="113" spans="1:8" ht="47.25" x14ac:dyDescent="0.25">
      <c r="A113" s="3" t="s">
        <v>277</v>
      </c>
      <c r="B113" s="7" t="s">
        <v>404</v>
      </c>
      <c r="C113" s="38" t="s">
        <v>239</v>
      </c>
      <c r="D113" s="178">
        <v>120</v>
      </c>
      <c r="E113" s="182" t="s">
        <v>2</v>
      </c>
      <c r="F113" s="180">
        <f>'4-ведомств'!G27</f>
        <v>1732.8</v>
      </c>
      <c r="G113" s="180">
        <f>'4-ведомств'!H27</f>
        <v>1629.3</v>
      </c>
      <c r="H113" s="180">
        <f>'4-ведомств'!I27</f>
        <v>1629.3</v>
      </c>
    </row>
    <row r="114" spans="1:8" ht="37.5" customHeight="1" x14ac:dyDescent="0.25">
      <c r="A114" s="3" t="s">
        <v>278</v>
      </c>
      <c r="B114" s="7" t="s">
        <v>33</v>
      </c>
      <c r="C114" s="38" t="s">
        <v>239</v>
      </c>
      <c r="D114" s="178">
        <v>200</v>
      </c>
      <c r="E114" s="182"/>
      <c r="F114" s="180">
        <f>F115</f>
        <v>3026</v>
      </c>
      <c r="G114" s="180">
        <f t="shared" ref="G114:H116" si="25">G115</f>
        <v>2847</v>
      </c>
      <c r="H114" s="180">
        <f t="shared" si="25"/>
        <v>2427.5</v>
      </c>
    </row>
    <row r="115" spans="1:8" ht="31.5" x14ac:dyDescent="0.25">
      <c r="A115" s="3" t="s">
        <v>279</v>
      </c>
      <c r="B115" s="67" t="s">
        <v>34</v>
      </c>
      <c r="C115" s="38" t="s">
        <v>239</v>
      </c>
      <c r="D115" s="178">
        <v>240</v>
      </c>
      <c r="E115" s="182"/>
      <c r="F115" s="180">
        <f>F116</f>
        <v>3026</v>
      </c>
      <c r="G115" s="180">
        <f t="shared" si="25"/>
        <v>2847</v>
      </c>
      <c r="H115" s="180">
        <f t="shared" si="25"/>
        <v>2427.5</v>
      </c>
    </row>
    <row r="116" spans="1:8" ht="15.75" x14ac:dyDescent="0.25">
      <c r="A116" s="3" t="s">
        <v>280</v>
      </c>
      <c r="B116" s="7" t="s">
        <v>31</v>
      </c>
      <c r="C116" s="38" t="s">
        <v>239</v>
      </c>
      <c r="D116" s="178">
        <v>240</v>
      </c>
      <c r="E116" s="182" t="s">
        <v>0</v>
      </c>
      <c r="F116" s="180">
        <f>F117</f>
        <v>3026</v>
      </c>
      <c r="G116" s="180">
        <f t="shared" si="25"/>
        <v>2847</v>
      </c>
      <c r="H116" s="180">
        <f t="shared" si="25"/>
        <v>2427.5</v>
      </c>
    </row>
    <row r="117" spans="1:8" ht="47.25" x14ac:dyDescent="0.25">
      <c r="A117" s="3" t="s">
        <v>281</v>
      </c>
      <c r="B117" s="7" t="s">
        <v>404</v>
      </c>
      <c r="C117" s="38" t="s">
        <v>239</v>
      </c>
      <c r="D117" s="178">
        <v>240</v>
      </c>
      <c r="E117" s="182" t="s">
        <v>2</v>
      </c>
      <c r="F117" s="180">
        <f>'4-ведомств'!G29</f>
        <v>3026</v>
      </c>
      <c r="G117" s="180">
        <f>'4-ведомств'!H29</f>
        <v>2847</v>
      </c>
      <c r="H117" s="180">
        <f>'4-ведомств'!I29</f>
        <v>2427.5</v>
      </c>
    </row>
    <row r="118" spans="1:8" ht="15.75" hidden="1" outlineLevel="1" x14ac:dyDescent="0.25">
      <c r="A118" s="3" t="s">
        <v>278</v>
      </c>
      <c r="B118" s="85" t="s">
        <v>367</v>
      </c>
      <c r="C118" s="38" t="s">
        <v>239</v>
      </c>
      <c r="D118" s="178">
        <v>300</v>
      </c>
      <c r="E118" s="182"/>
      <c r="F118" s="180">
        <f>F119</f>
        <v>0</v>
      </c>
      <c r="G118" s="180">
        <f t="shared" ref="G118:H120" si="26">G119</f>
        <v>0</v>
      </c>
      <c r="H118" s="180">
        <f t="shared" si="26"/>
        <v>0</v>
      </c>
    </row>
    <row r="119" spans="1:8" ht="31.5" hidden="1" outlineLevel="1" x14ac:dyDescent="0.25">
      <c r="A119" s="3" t="s">
        <v>279</v>
      </c>
      <c r="B119" s="143" t="s">
        <v>369</v>
      </c>
      <c r="C119" s="38" t="s">
        <v>239</v>
      </c>
      <c r="D119" s="178">
        <v>320</v>
      </c>
      <c r="E119" s="182"/>
      <c r="F119" s="180">
        <f>F120</f>
        <v>0</v>
      </c>
      <c r="G119" s="180">
        <f t="shared" si="26"/>
        <v>0</v>
      </c>
      <c r="H119" s="180">
        <f t="shared" si="26"/>
        <v>0</v>
      </c>
    </row>
    <row r="120" spans="1:8" ht="15.75" hidden="1" outlineLevel="1" x14ac:dyDescent="0.25">
      <c r="A120" s="3" t="s">
        <v>280</v>
      </c>
      <c r="B120" s="7" t="s">
        <v>31</v>
      </c>
      <c r="C120" s="38" t="s">
        <v>239</v>
      </c>
      <c r="D120" s="178">
        <v>320</v>
      </c>
      <c r="E120" s="182" t="s">
        <v>0</v>
      </c>
      <c r="F120" s="180">
        <f>F121</f>
        <v>0</v>
      </c>
      <c r="G120" s="180">
        <f t="shared" si="26"/>
        <v>0</v>
      </c>
      <c r="H120" s="180">
        <f t="shared" si="26"/>
        <v>0</v>
      </c>
    </row>
    <row r="121" spans="1:8" ht="47.25" hidden="1" outlineLevel="1" x14ac:dyDescent="0.25">
      <c r="A121" s="3" t="s">
        <v>281</v>
      </c>
      <c r="B121" s="7" t="s">
        <v>404</v>
      </c>
      <c r="C121" s="38" t="s">
        <v>239</v>
      </c>
      <c r="D121" s="178">
        <v>320</v>
      </c>
      <c r="E121" s="182" t="s">
        <v>2</v>
      </c>
      <c r="F121" s="180">
        <f>'4-ведомств'!G31</f>
        <v>0</v>
      </c>
      <c r="G121" s="180">
        <f>'4-ведомств'!H31</f>
        <v>0</v>
      </c>
      <c r="H121" s="180">
        <f>'4-ведомств'!I31</f>
        <v>0</v>
      </c>
    </row>
    <row r="122" spans="1:8" ht="15.75" collapsed="1" x14ac:dyDescent="0.25">
      <c r="A122" s="3" t="s">
        <v>282</v>
      </c>
      <c r="B122" s="11" t="s">
        <v>69</v>
      </c>
      <c r="C122" s="38" t="s">
        <v>239</v>
      </c>
      <c r="D122" s="178">
        <v>800</v>
      </c>
      <c r="E122" s="182"/>
      <c r="F122" s="180">
        <f>F123</f>
        <v>0.4</v>
      </c>
      <c r="G122" s="180">
        <f t="shared" ref="G122:H124" si="27">G123</f>
        <v>0.4</v>
      </c>
      <c r="H122" s="180">
        <f t="shared" si="27"/>
        <v>0.4</v>
      </c>
    </row>
    <row r="123" spans="1:8" ht="15.75" x14ac:dyDescent="0.25">
      <c r="A123" s="3" t="s">
        <v>298</v>
      </c>
      <c r="B123" s="53" t="s">
        <v>108</v>
      </c>
      <c r="C123" s="38" t="s">
        <v>239</v>
      </c>
      <c r="D123" s="178">
        <v>850</v>
      </c>
      <c r="E123" s="182"/>
      <c r="F123" s="180">
        <f>F124</f>
        <v>0.4</v>
      </c>
      <c r="G123" s="180">
        <f t="shared" si="27"/>
        <v>0.4</v>
      </c>
      <c r="H123" s="180">
        <f t="shared" si="27"/>
        <v>0.4</v>
      </c>
    </row>
    <row r="124" spans="1:8" ht="15.75" x14ac:dyDescent="0.25">
      <c r="A124" s="3" t="s">
        <v>312</v>
      </c>
      <c r="B124" s="7" t="s">
        <v>31</v>
      </c>
      <c r="C124" s="38" t="s">
        <v>239</v>
      </c>
      <c r="D124" s="178">
        <v>850</v>
      </c>
      <c r="E124" s="182" t="s">
        <v>0</v>
      </c>
      <c r="F124" s="180">
        <f>F125</f>
        <v>0.4</v>
      </c>
      <c r="G124" s="180">
        <f t="shared" si="27"/>
        <v>0.4</v>
      </c>
      <c r="H124" s="180">
        <f t="shared" si="27"/>
        <v>0.4</v>
      </c>
    </row>
    <row r="125" spans="1:8" ht="47.25" x14ac:dyDescent="0.25">
      <c r="A125" s="3" t="s">
        <v>313</v>
      </c>
      <c r="B125" s="7" t="s">
        <v>404</v>
      </c>
      <c r="C125" s="38" t="s">
        <v>239</v>
      </c>
      <c r="D125" s="178">
        <v>850</v>
      </c>
      <c r="E125" s="182" t="s">
        <v>2</v>
      </c>
      <c r="F125" s="180">
        <f>'4-ведомств'!G33</f>
        <v>0.4</v>
      </c>
      <c r="G125" s="180">
        <f>'4-ведомств'!H33</f>
        <v>0.4</v>
      </c>
      <c r="H125" s="180">
        <f>'4-ведомств'!I33</f>
        <v>0.4</v>
      </c>
    </row>
    <row r="126" spans="1:8" ht="64.5" customHeight="1" x14ac:dyDescent="0.25">
      <c r="A126" s="3" t="s">
        <v>314</v>
      </c>
      <c r="B126" s="45" t="s">
        <v>229</v>
      </c>
      <c r="C126" s="39" t="s">
        <v>240</v>
      </c>
      <c r="D126" s="178"/>
      <c r="E126" s="182"/>
      <c r="F126" s="180">
        <f>F127</f>
        <v>60</v>
      </c>
      <c r="G126" s="180">
        <f t="shared" ref="G126:H129" si="28">G127</f>
        <v>60</v>
      </c>
      <c r="H126" s="180">
        <f t="shared" si="28"/>
        <v>60</v>
      </c>
    </row>
    <row r="127" spans="1:8" ht="15.75" x14ac:dyDescent="0.25">
      <c r="A127" s="3" t="s">
        <v>315</v>
      </c>
      <c r="B127" s="11" t="s">
        <v>69</v>
      </c>
      <c r="C127" s="39" t="s">
        <v>240</v>
      </c>
      <c r="D127" s="39" t="s">
        <v>11</v>
      </c>
      <c r="E127" s="182"/>
      <c r="F127" s="180">
        <f>F128</f>
        <v>60</v>
      </c>
      <c r="G127" s="180">
        <f t="shared" si="28"/>
        <v>60</v>
      </c>
      <c r="H127" s="180">
        <f t="shared" si="28"/>
        <v>60</v>
      </c>
    </row>
    <row r="128" spans="1:8" ht="15.75" x14ac:dyDescent="0.25">
      <c r="A128" s="3" t="s">
        <v>323</v>
      </c>
      <c r="B128" s="11" t="s">
        <v>70</v>
      </c>
      <c r="C128" s="39" t="s">
        <v>240</v>
      </c>
      <c r="D128" s="39" t="s">
        <v>10</v>
      </c>
      <c r="E128" s="182"/>
      <c r="F128" s="180">
        <f>F129</f>
        <v>60</v>
      </c>
      <c r="G128" s="180">
        <f t="shared" si="28"/>
        <v>60</v>
      </c>
      <c r="H128" s="180">
        <f t="shared" si="28"/>
        <v>60</v>
      </c>
    </row>
    <row r="129" spans="1:8" ht="15.75" x14ac:dyDescent="0.25">
      <c r="A129" s="3" t="s">
        <v>324</v>
      </c>
      <c r="B129" s="7" t="s">
        <v>31</v>
      </c>
      <c r="C129" s="39" t="s">
        <v>240</v>
      </c>
      <c r="D129" s="178">
        <v>870</v>
      </c>
      <c r="E129" s="182" t="s">
        <v>0</v>
      </c>
      <c r="F129" s="180">
        <f>F130</f>
        <v>60</v>
      </c>
      <c r="G129" s="180">
        <f t="shared" si="28"/>
        <v>60</v>
      </c>
      <c r="H129" s="180">
        <f t="shared" si="28"/>
        <v>60</v>
      </c>
    </row>
    <row r="130" spans="1:8" ht="15.75" x14ac:dyDescent="0.25">
      <c r="A130" s="3" t="s">
        <v>325</v>
      </c>
      <c r="B130" s="11" t="s">
        <v>67</v>
      </c>
      <c r="C130" s="39" t="s">
        <v>240</v>
      </c>
      <c r="D130" s="178">
        <v>870</v>
      </c>
      <c r="E130" s="182" t="s">
        <v>68</v>
      </c>
      <c r="F130" s="180">
        <f>'4-ведомств'!G45</f>
        <v>60</v>
      </c>
      <c r="G130" s="180">
        <f>'4-ведомств'!H45</f>
        <v>60</v>
      </c>
      <c r="H130" s="180">
        <f>'4-ведомств'!I45</f>
        <v>60</v>
      </c>
    </row>
    <row r="131" spans="1:8" ht="124.5" customHeight="1" x14ac:dyDescent="0.25">
      <c r="A131" s="3" t="s">
        <v>326</v>
      </c>
      <c r="B131" s="7" t="s">
        <v>415</v>
      </c>
      <c r="C131" s="38" t="s">
        <v>283</v>
      </c>
      <c r="D131" s="144"/>
      <c r="E131" s="182"/>
      <c r="F131" s="180">
        <f t="shared" ref="F131:H134" si="29">F132</f>
        <v>477.1</v>
      </c>
      <c r="G131" s="180">
        <f t="shared" si="29"/>
        <v>477.1</v>
      </c>
      <c r="H131" s="180">
        <f t="shared" si="29"/>
        <v>477.1</v>
      </c>
    </row>
    <row r="132" spans="1:8" ht="15.75" x14ac:dyDescent="0.25">
      <c r="A132" s="3" t="s">
        <v>327</v>
      </c>
      <c r="B132" s="85" t="s">
        <v>286</v>
      </c>
      <c r="C132" s="38" t="s">
        <v>283</v>
      </c>
      <c r="D132" s="144" t="s">
        <v>16</v>
      </c>
      <c r="E132" s="182"/>
      <c r="F132" s="180">
        <f>F133</f>
        <v>477.1</v>
      </c>
      <c r="G132" s="180">
        <f t="shared" si="29"/>
        <v>477.1</v>
      </c>
      <c r="H132" s="180">
        <f t="shared" si="29"/>
        <v>477.1</v>
      </c>
    </row>
    <row r="133" spans="1:8" ht="15.75" x14ac:dyDescent="0.25">
      <c r="A133" s="3" t="s">
        <v>28</v>
      </c>
      <c r="B133" s="7" t="s">
        <v>101</v>
      </c>
      <c r="C133" s="38" t="s">
        <v>283</v>
      </c>
      <c r="D133" s="38" t="s">
        <v>15</v>
      </c>
      <c r="E133" s="182"/>
      <c r="F133" s="180">
        <f>F134</f>
        <v>477.1</v>
      </c>
      <c r="G133" s="180">
        <f t="shared" si="29"/>
        <v>477.1</v>
      </c>
      <c r="H133" s="180">
        <f t="shared" si="29"/>
        <v>477.1</v>
      </c>
    </row>
    <row r="134" spans="1:8" ht="56.25" customHeight="1" x14ac:dyDescent="0.25">
      <c r="A134" s="3" t="s">
        <v>371</v>
      </c>
      <c r="B134" s="11" t="s">
        <v>422</v>
      </c>
      <c r="C134" s="38" t="s">
        <v>283</v>
      </c>
      <c r="D134" s="144" t="s">
        <v>407</v>
      </c>
      <c r="E134" s="182" t="s">
        <v>6</v>
      </c>
      <c r="F134" s="180">
        <f>F135</f>
        <v>477.1</v>
      </c>
      <c r="G134" s="180">
        <f t="shared" si="29"/>
        <v>477.1</v>
      </c>
      <c r="H134" s="180">
        <f t="shared" si="29"/>
        <v>477.1</v>
      </c>
    </row>
    <row r="135" spans="1:8" ht="15.75" x14ac:dyDescent="0.25">
      <c r="A135" s="3" t="s">
        <v>372</v>
      </c>
      <c r="B135" s="11" t="s">
        <v>100</v>
      </c>
      <c r="C135" s="38" t="s">
        <v>283</v>
      </c>
      <c r="D135" s="144" t="s">
        <v>407</v>
      </c>
      <c r="E135" s="182" t="s">
        <v>7</v>
      </c>
      <c r="F135" s="180">
        <f>'4-ведомств'!G119</f>
        <v>477.1</v>
      </c>
      <c r="G135" s="180">
        <f>'4-ведомств'!H119</f>
        <v>477.1</v>
      </c>
      <c r="H135" s="180">
        <f>'4-ведомств'!I119</f>
        <v>477.1</v>
      </c>
    </row>
    <row r="136" spans="1:8" ht="84.75" customHeight="1" x14ac:dyDescent="0.25">
      <c r="A136" s="3" t="s">
        <v>373</v>
      </c>
      <c r="B136" s="156" t="s">
        <v>420</v>
      </c>
      <c r="C136" s="38" t="s">
        <v>414</v>
      </c>
      <c r="D136" s="178"/>
      <c r="E136" s="182"/>
      <c r="F136" s="180">
        <f>F137</f>
        <v>143.80000000000001</v>
      </c>
      <c r="G136" s="180">
        <f t="shared" ref="G136:H139" si="30">G137</f>
        <v>143.80000000000001</v>
      </c>
      <c r="H136" s="180">
        <f t="shared" si="30"/>
        <v>143.80000000000001</v>
      </c>
    </row>
    <row r="137" spans="1:8" ht="15.75" x14ac:dyDescent="0.25">
      <c r="A137" s="3" t="s">
        <v>408</v>
      </c>
      <c r="B137" s="7" t="s">
        <v>286</v>
      </c>
      <c r="C137" s="38" t="s">
        <v>414</v>
      </c>
      <c r="D137" s="38" t="s">
        <v>16</v>
      </c>
      <c r="E137" s="182"/>
      <c r="F137" s="180">
        <f>F138</f>
        <v>143.80000000000001</v>
      </c>
      <c r="G137" s="180">
        <f t="shared" si="30"/>
        <v>143.80000000000001</v>
      </c>
      <c r="H137" s="180">
        <f t="shared" si="30"/>
        <v>143.80000000000001</v>
      </c>
    </row>
    <row r="138" spans="1:8" ht="15.75" x14ac:dyDescent="0.25">
      <c r="A138" s="3" t="s">
        <v>409</v>
      </c>
      <c r="B138" s="7" t="s">
        <v>101</v>
      </c>
      <c r="C138" s="38" t="s">
        <v>414</v>
      </c>
      <c r="D138" s="38" t="s">
        <v>15</v>
      </c>
      <c r="E138" s="182"/>
      <c r="F138" s="180">
        <f>F139</f>
        <v>143.80000000000001</v>
      </c>
      <c r="G138" s="180">
        <f t="shared" si="30"/>
        <v>143.80000000000001</v>
      </c>
      <c r="H138" s="180">
        <f t="shared" si="30"/>
        <v>143.80000000000001</v>
      </c>
    </row>
    <row r="139" spans="1:8" ht="49.9" customHeight="1" x14ac:dyDescent="0.25">
      <c r="A139" s="3" t="s">
        <v>410</v>
      </c>
      <c r="B139" s="11" t="s">
        <v>422</v>
      </c>
      <c r="C139" s="38" t="s">
        <v>414</v>
      </c>
      <c r="D139" s="178">
        <v>540</v>
      </c>
      <c r="E139" s="182" t="s">
        <v>6</v>
      </c>
      <c r="F139" s="180">
        <f>F140</f>
        <v>143.80000000000001</v>
      </c>
      <c r="G139" s="180">
        <f t="shared" si="30"/>
        <v>143.80000000000001</v>
      </c>
      <c r="H139" s="180">
        <f t="shared" si="30"/>
        <v>143.80000000000001</v>
      </c>
    </row>
    <row r="140" spans="1:8" ht="15.75" x14ac:dyDescent="0.25">
      <c r="A140" s="3" t="s">
        <v>411</v>
      </c>
      <c r="B140" s="11" t="s">
        <v>100</v>
      </c>
      <c r="C140" s="38" t="s">
        <v>414</v>
      </c>
      <c r="D140" s="178">
        <v>540</v>
      </c>
      <c r="E140" s="182" t="s">
        <v>7</v>
      </c>
      <c r="F140" s="180">
        <f>'4-ведомств'!G122</f>
        <v>143.80000000000001</v>
      </c>
      <c r="G140" s="180">
        <f>'4-ведомств'!H122</f>
        <v>143.80000000000001</v>
      </c>
      <c r="H140" s="180">
        <f>'4-ведомств'!I122</f>
        <v>143.80000000000001</v>
      </c>
    </row>
    <row r="141" spans="1:8" ht="15.75" x14ac:dyDescent="0.25">
      <c r="A141" s="3" t="s">
        <v>412</v>
      </c>
      <c r="B141" s="11" t="s">
        <v>137</v>
      </c>
      <c r="C141" s="38"/>
      <c r="D141" s="178"/>
      <c r="E141" s="182"/>
      <c r="F141" s="180"/>
      <c r="G141" s="180">
        <f>'4-ведомств'!H123</f>
        <v>450</v>
      </c>
      <c r="H141" s="180">
        <f>'4-ведомств'!I123</f>
        <v>900</v>
      </c>
    </row>
    <row r="142" spans="1:8" s="181" customFormat="1" ht="15.75" x14ac:dyDescent="0.25">
      <c r="A142" s="3"/>
      <c r="B142" s="183" t="s">
        <v>135</v>
      </c>
      <c r="C142" s="178"/>
      <c r="D142" s="178"/>
      <c r="E142" s="182"/>
      <c r="F142" s="180">
        <f>F11+F95+F102+F141</f>
        <v>17373.7</v>
      </c>
      <c r="G142" s="180">
        <f>G11+G95+G102+G141</f>
        <v>16580.600000000002</v>
      </c>
      <c r="H142" s="180">
        <f>H11+H95+H102+H141</f>
        <v>16637.600000000002</v>
      </c>
    </row>
    <row r="143" spans="1:8" ht="15.75" x14ac:dyDescent="0.2">
      <c r="A143" s="15"/>
    </row>
    <row r="144" spans="1:8" ht="15.75" x14ac:dyDescent="0.2">
      <c r="A144" s="184"/>
    </row>
    <row r="145" spans="1:1" ht="15.75" x14ac:dyDescent="0.25">
      <c r="A145" s="185"/>
    </row>
    <row r="146" spans="1:1" ht="15.75" x14ac:dyDescent="0.25">
      <c r="A146" s="185"/>
    </row>
    <row r="147" spans="1:1" ht="15.75" x14ac:dyDescent="0.25">
      <c r="A147" s="185"/>
    </row>
  </sheetData>
  <mergeCells count="5">
    <mergeCell ref="E1:H1"/>
    <mergeCell ref="D2:H2"/>
    <mergeCell ref="D3:H3"/>
    <mergeCell ref="E4:H5"/>
    <mergeCell ref="A7:F7"/>
  </mergeCells>
  <pageMargins left="0.74803149606299213" right="0.39370078740157483" top="0.70866141732283472" bottom="0.62992125984251968" header="0.51181102362204722" footer="0.35433070866141736"/>
  <pageSetup paperSize="9" scale="63" firstPageNumber="68" fitToHeight="0"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zoomScale="90" zoomScaleNormal="90" workbookViewId="0">
      <selection activeCell="H10" sqref="H10"/>
    </sheetView>
  </sheetViews>
  <sheetFormatPr defaultColWidth="9.140625" defaultRowHeight="12.75" x14ac:dyDescent="0.2"/>
  <cols>
    <col min="1" max="1" width="9" style="33" customWidth="1"/>
    <col min="2" max="2" width="40.42578125" style="128" customWidth="1"/>
    <col min="3" max="3" width="10.85546875" style="33" customWidth="1"/>
    <col min="4" max="4" width="11" style="33" customWidth="1"/>
    <col min="5" max="5" width="11.42578125" style="33" customWidth="1"/>
    <col min="6" max="16384" width="9.140625" style="33"/>
  </cols>
  <sheetData>
    <row r="1" spans="1:7" s="124" customFormat="1" ht="18.75" x14ac:dyDescent="0.3">
      <c r="A1" s="68"/>
      <c r="B1" s="215" t="s">
        <v>359</v>
      </c>
      <c r="C1" s="215"/>
      <c r="D1" s="215"/>
      <c r="E1" s="215"/>
      <c r="F1" s="69"/>
      <c r="G1" s="69"/>
    </row>
    <row r="2" spans="1:7" s="124" customFormat="1" ht="18.75" x14ac:dyDescent="0.3">
      <c r="A2" s="70"/>
      <c r="B2" s="215" t="s">
        <v>448</v>
      </c>
      <c r="C2" s="215"/>
      <c r="D2" s="215"/>
      <c r="E2" s="215"/>
      <c r="F2" s="71"/>
      <c r="G2" s="69"/>
    </row>
    <row r="3" spans="1:7" s="124" customFormat="1" ht="19.5" customHeight="1" x14ac:dyDescent="0.3">
      <c r="A3" s="103"/>
      <c r="B3" s="199" t="s">
        <v>437</v>
      </c>
      <c r="C3" s="199"/>
      <c r="D3" s="199"/>
      <c r="E3" s="199"/>
      <c r="F3" s="71"/>
      <c r="G3" s="69"/>
    </row>
    <row r="4" spans="1:7" s="124" customFormat="1" ht="18.75" x14ac:dyDescent="0.3">
      <c r="A4" s="31"/>
      <c r="B4" s="199"/>
      <c r="C4" s="199"/>
      <c r="D4" s="199"/>
      <c r="E4" s="199"/>
      <c r="F4" s="71"/>
      <c r="G4" s="69"/>
    </row>
    <row r="5" spans="1:7" s="124" customFormat="1" ht="18.75" x14ac:dyDescent="0.3">
      <c r="A5" s="69"/>
      <c r="B5" s="72"/>
      <c r="C5" s="72"/>
      <c r="D5" s="72"/>
      <c r="E5" s="72"/>
      <c r="F5" s="71"/>
      <c r="G5" s="69"/>
    </row>
    <row r="6" spans="1:7" s="124" customFormat="1" ht="18.75" x14ac:dyDescent="0.3">
      <c r="A6" s="69"/>
      <c r="B6" s="72"/>
      <c r="C6" s="72"/>
      <c r="D6" s="72"/>
      <c r="E6" s="72"/>
      <c r="F6" s="71"/>
      <c r="G6" s="69"/>
    </row>
    <row r="7" spans="1:7" s="124" customFormat="1" ht="18.75" x14ac:dyDescent="0.3">
      <c r="A7" s="69"/>
      <c r="B7" s="72"/>
      <c r="C7" s="72"/>
      <c r="D7" s="72"/>
      <c r="E7" s="72"/>
      <c r="F7" s="71"/>
      <c r="G7" s="69"/>
    </row>
    <row r="8" spans="1:7" s="125" customFormat="1" ht="93.75" customHeight="1" x14ac:dyDescent="0.25">
      <c r="A8" s="221" t="s">
        <v>438</v>
      </c>
      <c r="B8" s="221"/>
      <c r="C8" s="221"/>
      <c r="D8" s="221"/>
      <c r="E8" s="221"/>
    </row>
    <row r="9" spans="1:7" s="125" customFormat="1" ht="18.75" x14ac:dyDescent="0.3">
      <c r="A9" s="126"/>
      <c r="B9" s="127"/>
      <c r="C9" s="126"/>
    </row>
    <row r="10" spans="1:7" s="125" customFormat="1" ht="18.75" x14ac:dyDescent="0.3">
      <c r="A10" s="126"/>
      <c r="B10" s="127"/>
      <c r="C10" s="73"/>
      <c r="E10" s="72" t="s">
        <v>17</v>
      </c>
    </row>
    <row r="11" spans="1:7" s="125" customFormat="1" ht="56.25" x14ac:dyDescent="0.25">
      <c r="A11" s="74" t="s">
        <v>18</v>
      </c>
      <c r="B11" s="75" t="s">
        <v>316</v>
      </c>
      <c r="C11" s="76" t="s">
        <v>363</v>
      </c>
      <c r="D11" s="76" t="s">
        <v>406</v>
      </c>
      <c r="E11" s="76" t="s">
        <v>426</v>
      </c>
    </row>
    <row r="12" spans="1:7" s="125" customFormat="1" ht="18.75" x14ac:dyDescent="0.3">
      <c r="A12" s="77"/>
      <c r="B12" s="75">
        <v>1</v>
      </c>
      <c r="C12" s="78">
        <v>2</v>
      </c>
      <c r="D12" s="79">
        <v>3</v>
      </c>
      <c r="E12" s="79">
        <v>4</v>
      </c>
    </row>
    <row r="13" spans="1:7" s="82" customFormat="1" ht="112.5" customHeight="1" x14ac:dyDescent="0.3">
      <c r="A13" s="80" t="s">
        <v>417</v>
      </c>
      <c r="B13" s="187" t="s">
        <v>419</v>
      </c>
      <c r="C13" s="81">
        <f>'4-ведомств'!G119</f>
        <v>477.1</v>
      </c>
      <c r="D13" s="81">
        <f>'4-ведомств'!H119</f>
        <v>477.1</v>
      </c>
      <c r="E13" s="101">
        <f>'4-ведомств'!I119</f>
        <v>477.1</v>
      </c>
    </row>
    <row r="14" spans="1:7" s="82" customFormat="1" ht="103.5" customHeight="1" x14ac:dyDescent="0.3">
      <c r="A14" s="80" t="s">
        <v>418</v>
      </c>
      <c r="B14" s="186" t="s">
        <v>421</v>
      </c>
      <c r="C14" s="81">
        <f>'4-ведомств'!G122</f>
        <v>143.80000000000001</v>
      </c>
      <c r="D14" s="81">
        <f>'4-ведомств'!H122</f>
        <v>143.80000000000001</v>
      </c>
      <c r="E14" s="101">
        <f>'4-ведомств'!I122</f>
        <v>143.80000000000001</v>
      </c>
    </row>
    <row r="15" spans="1:7" ht="18.75" x14ac:dyDescent="0.3">
      <c r="A15" s="219" t="s">
        <v>135</v>
      </c>
      <c r="B15" s="220"/>
      <c r="C15" s="154">
        <f>C13+C14</f>
        <v>620.90000000000009</v>
      </c>
      <c r="D15" s="154">
        <f t="shared" ref="D15:E15" si="0">D13+D14</f>
        <v>620.90000000000009</v>
      </c>
      <c r="E15" s="155">
        <f t="shared" si="0"/>
        <v>620.90000000000009</v>
      </c>
    </row>
  </sheetData>
  <mergeCells count="5">
    <mergeCell ref="A15:B15"/>
    <mergeCell ref="B1:E1"/>
    <mergeCell ref="B2:E2"/>
    <mergeCell ref="A8:E8"/>
    <mergeCell ref="B3:E4"/>
  </mergeCells>
  <pageMargins left="0.74803149606299213" right="0.39370078740157483" top="0.70866141732283472" bottom="0.62992125984251968" header="0.51181102362204722" footer="0.35433070866141736"/>
  <pageSetup paperSize="9" firstPageNumber="68" fitToHeight="0" orientation="portrait" useFirstPageNumber="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abSelected="1" zoomScaleNormal="100" workbookViewId="0">
      <selection activeCell="I15" sqref="I15"/>
    </sheetView>
  </sheetViews>
  <sheetFormatPr defaultColWidth="9.140625" defaultRowHeight="12.75" x14ac:dyDescent="0.2"/>
  <cols>
    <col min="1" max="1" width="7.42578125" style="33" customWidth="1"/>
    <col min="2" max="2" width="40" style="32" customWidth="1"/>
    <col min="3" max="5" width="13.85546875" style="33" customWidth="1"/>
    <col min="6" max="16384" width="9.140625" style="33"/>
  </cols>
  <sheetData>
    <row r="1" spans="1:5" x14ac:dyDescent="0.2">
      <c r="B1" s="193" t="s">
        <v>366</v>
      </c>
      <c r="C1" s="193"/>
      <c r="D1" s="193"/>
      <c r="E1" s="193"/>
    </row>
    <row r="2" spans="1:5" x14ac:dyDescent="0.2">
      <c r="B2" s="193" t="s">
        <v>449</v>
      </c>
      <c r="C2" s="193"/>
      <c r="D2" s="193"/>
      <c r="E2" s="193"/>
    </row>
    <row r="3" spans="1:5" x14ac:dyDescent="0.2">
      <c r="B3" s="212" t="s">
        <v>439</v>
      </c>
      <c r="C3" s="212"/>
      <c r="D3" s="212"/>
      <c r="E3" s="212"/>
    </row>
    <row r="4" spans="1:5" x14ac:dyDescent="0.2">
      <c r="B4" s="212"/>
      <c r="C4" s="212"/>
      <c r="D4" s="212"/>
      <c r="E4" s="212"/>
    </row>
    <row r="6" spans="1:5" ht="12.75" customHeight="1" x14ac:dyDescent="0.2">
      <c r="A6" s="222" t="s">
        <v>450</v>
      </c>
      <c r="B6" s="222"/>
      <c r="C6" s="222"/>
      <c r="D6" s="222"/>
      <c r="E6" s="222"/>
    </row>
    <row r="7" spans="1:5" ht="12.75" customHeight="1" x14ac:dyDescent="0.2">
      <c r="A7" s="222"/>
      <c r="B7" s="222"/>
      <c r="C7" s="222"/>
      <c r="D7" s="222"/>
      <c r="E7" s="222"/>
    </row>
    <row r="8" spans="1:5" ht="12.75" customHeight="1" x14ac:dyDescent="0.2">
      <c r="A8" s="222"/>
      <c r="B8" s="222"/>
      <c r="C8" s="222"/>
      <c r="D8" s="222"/>
      <c r="E8" s="222"/>
    </row>
    <row r="9" spans="1:5" ht="12.75" customHeight="1" x14ac:dyDescent="0.2">
      <c r="A9" s="222"/>
      <c r="B9" s="222"/>
      <c r="C9" s="222"/>
      <c r="D9" s="222"/>
      <c r="E9" s="222"/>
    </row>
    <row r="10" spans="1:5" ht="13.5" customHeight="1" x14ac:dyDescent="0.2">
      <c r="A10" s="222"/>
      <c r="B10" s="222"/>
      <c r="C10" s="222"/>
      <c r="D10" s="222"/>
      <c r="E10" s="222"/>
    </row>
    <row r="11" spans="1:5" x14ac:dyDescent="0.2">
      <c r="A11" s="222"/>
      <c r="B11" s="222"/>
      <c r="C11" s="222"/>
      <c r="D11" s="222"/>
      <c r="E11" s="222"/>
    </row>
    <row r="14" spans="1:5" ht="15.75" x14ac:dyDescent="0.2">
      <c r="E14" s="60" t="s">
        <v>17</v>
      </c>
    </row>
    <row r="15" spans="1:5" ht="36" customHeight="1" x14ac:dyDescent="0.25">
      <c r="A15" s="190" t="s">
        <v>142</v>
      </c>
      <c r="B15" s="191" t="s">
        <v>451</v>
      </c>
      <c r="C15" s="189" t="s">
        <v>405</v>
      </c>
      <c r="D15" s="76" t="s">
        <v>406</v>
      </c>
      <c r="E15" s="76" t="s">
        <v>426</v>
      </c>
    </row>
    <row r="16" spans="1:5" ht="16.5" thickBot="1" x14ac:dyDescent="0.3">
      <c r="A16" s="190"/>
      <c r="B16" s="191">
        <v>1</v>
      </c>
      <c r="C16" s="86">
        <v>2</v>
      </c>
      <c r="D16" s="86">
        <v>3</v>
      </c>
      <c r="E16" s="86">
        <v>4</v>
      </c>
    </row>
    <row r="17" spans="1:5" ht="48" thickBot="1" x14ac:dyDescent="0.3">
      <c r="A17" s="102">
        <v>1</v>
      </c>
      <c r="B17" s="89" t="s">
        <v>335</v>
      </c>
      <c r="C17" s="92">
        <v>0</v>
      </c>
      <c r="D17" s="92">
        <v>0</v>
      </c>
      <c r="E17" s="92">
        <v>0</v>
      </c>
    </row>
    <row r="18" spans="1:5" ht="16.5" thickBot="1" x14ac:dyDescent="0.3">
      <c r="A18" s="102" t="s">
        <v>336</v>
      </c>
      <c r="B18" s="129" t="s">
        <v>364</v>
      </c>
      <c r="C18" s="93">
        <v>0</v>
      </c>
      <c r="D18" s="93">
        <v>0</v>
      </c>
      <c r="E18" s="93">
        <v>0</v>
      </c>
    </row>
    <row r="19" spans="1:5" ht="16.5" thickBot="1" x14ac:dyDescent="0.3">
      <c r="A19" s="102" t="s">
        <v>337</v>
      </c>
      <c r="B19" s="130" t="s">
        <v>365</v>
      </c>
      <c r="C19" s="94">
        <v>0</v>
      </c>
      <c r="D19" s="94">
        <v>0</v>
      </c>
      <c r="E19" s="94">
        <v>0</v>
      </c>
    </row>
    <row r="20" spans="1:5" ht="79.5" thickBot="1" x14ac:dyDescent="0.3">
      <c r="A20" s="102">
        <v>2</v>
      </c>
      <c r="B20" s="90" t="s">
        <v>441</v>
      </c>
      <c r="C20" s="95">
        <v>0</v>
      </c>
      <c r="D20" s="95">
        <v>0</v>
      </c>
      <c r="E20" s="95">
        <v>0</v>
      </c>
    </row>
    <row r="21" spans="1:5" ht="16.5" thickBot="1" x14ac:dyDescent="0.3">
      <c r="A21" s="102" t="s">
        <v>338</v>
      </c>
      <c r="B21" s="91" t="s">
        <v>339</v>
      </c>
      <c r="C21" s="92">
        <v>0</v>
      </c>
      <c r="D21" s="92">
        <v>0</v>
      </c>
      <c r="E21" s="92">
        <v>0</v>
      </c>
    </row>
    <row r="22" spans="1:5" ht="16.5" thickBot="1" x14ac:dyDescent="0.3">
      <c r="A22" s="102" t="s">
        <v>340</v>
      </c>
      <c r="B22" s="91" t="s">
        <v>341</v>
      </c>
      <c r="C22" s="92">
        <v>0</v>
      </c>
      <c r="D22" s="92">
        <v>0</v>
      </c>
      <c r="E22" s="92">
        <v>0</v>
      </c>
    </row>
  </sheetData>
  <mergeCells count="4">
    <mergeCell ref="B1:E1"/>
    <mergeCell ref="B2:E2"/>
    <mergeCell ref="B3:E4"/>
    <mergeCell ref="A6:E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E11" sqref="E11:F11"/>
    </sheetView>
  </sheetViews>
  <sheetFormatPr defaultColWidth="9.140625" defaultRowHeight="12.75" x14ac:dyDescent="0.2"/>
  <cols>
    <col min="1" max="1" width="9.140625" style="33"/>
    <col min="2" max="2" width="59.28515625" style="131" customWidth="1"/>
    <col min="3" max="3" width="15.5703125" style="33" customWidth="1"/>
    <col min="4" max="16384" width="9.140625" style="33"/>
  </cols>
  <sheetData>
    <row r="1" spans="1:5" x14ac:dyDescent="0.2">
      <c r="B1" s="193" t="s">
        <v>416</v>
      </c>
      <c r="C1" s="193"/>
      <c r="D1" s="99"/>
      <c r="E1" s="99"/>
    </row>
    <row r="2" spans="1:5" x14ac:dyDescent="0.2">
      <c r="B2" s="193" t="s">
        <v>449</v>
      </c>
      <c r="C2" s="193"/>
      <c r="D2" s="99"/>
      <c r="E2" s="99"/>
    </row>
    <row r="3" spans="1:5" ht="12.75" customHeight="1" x14ac:dyDescent="0.2">
      <c r="B3" s="212" t="s">
        <v>440</v>
      </c>
      <c r="C3" s="212"/>
      <c r="D3" s="84"/>
      <c r="E3" s="84"/>
    </row>
    <row r="4" spans="1:5" x14ac:dyDescent="0.2">
      <c r="B4" s="212"/>
      <c r="C4" s="212"/>
      <c r="D4" s="84"/>
      <c r="E4" s="84"/>
    </row>
    <row r="8" spans="1:5" x14ac:dyDescent="0.2">
      <c r="A8" s="222" t="s">
        <v>443</v>
      </c>
      <c r="B8" s="192"/>
      <c r="C8" s="192"/>
    </row>
    <row r="9" spans="1:5" x14ac:dyDescent="0.2">
      <c r="A9" s="192"/>
      <c r="B9" s="192"/>
      <c r="C9" s="192"/>
    </row>
    <row r="10" spans="1:5" x14ac:dyDescent="0.2">
      <c r="A10" s="192"/>
      <c r="B10" s="192"/>
      <c r="C10" s="192"/>
    </row>
    <row r="11" spans="1:5" x14ac:dyDescent="0.2">
      <c r="A11" s="192"/>
      <c r="B11" s="192"/>
      <c r="C11" s="192"/>
    </row>
    <row r="12" spans="1:5" x14ac:dyDescent="0.2">
      <c r="A12" s="192"/>
      <c r="B12" s="192"/>
      <c r="C12" s="192"/>
    </row>
    <row r="13" spans="1:5" x14ac:dyDescent="0.2">
      <c r="A13" s="192"/>
      <c r="B13" s="192"/>
      <c r="C13" s="192"/>
    </row>
    <row r="17" spans="1:3" ht="16.5" thickBot="1" x14ac:dyDescent="0.25">
      <c r="C17" s="60" t="s">
        <v>17</v>
      </c>
    </row>
    <row r="18" spans="1:3" ht="32.25" thickBot="1" x14ac:dyDescent="0.25">
      <c r="A18" s="96" t="s">
        <v>18</v>
      </c>
      <c r="B18" s="98" t="s">
        <v>342</v>
      </c>
      <c r="C18" s="97" t="s">
        <v>334</v>
      </c>
    </row>
    <row r="19" spans="1:3" ht="16.5" thickBot="1" x14ac:dyDescent="0.25">
      <c r="A19" s="102"/>
      <c r="B19" s="87">
        <v>1</v>
      </c>
      <c r="C19" s="86">
        <v>2</v>
      </c>
    </row>
    <row r="20" spans="1:3" ht="16.5" thickBot="1" x14ac:dyDescent="0.25">
      <c r="A20" s="102">
        <v>1</v>
      </c>
      <c r="B20" s="88" t="s">
        <v>343</v>
      </c>
      <c r="C20" s="92">
        <v>0</v>
      </c>
    </row>
    <row r="21" spans="1:3" ht="16.5" thickBot="1" x14ac:dyDescent="0.25">
      <c r="A21" s="223" t="s">
        <v>135</v>
      </c>
      <c r="B21" s="224"/>
      <c r="C21" s="92">
        <v>0</v>
      </c>
    </row>
  </sheetData>
  <mergeCells count="5">
    <mergeCell ref="A21:B21"/>
    <mergeCell ref="B1:C1"/>
    <mergeCell ref="B2:C2"/>
    <mergeCell ref="B3:C4"/>
    <mergeCell ref="A8:C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7</vt:i4>
      </vt:variant>
    </vt:vector>
  </HeadingPairs>
  <TitlesOfParts>
    <vt:vector size="15" baseType="lpstr">
      <vt:lpstr>1-источники</vt:lpstr>
      <vt:lpstr>2-доходы</vt:lpstr>
      <vt:lpstr>3- разделы</vt:lpstr>
      <vt:lpstr>4-ведомств</vt:lpstr>
      <vt:lpstr>5- ЦСР.ВР.РП.</vt:lpstr>
      <vt:lpstr>6-мбт</vt:lpstr>
      <vt:lpstr>9- внутрен заимств</vt:lpstr>
      <vt:lpstr>10-инвест юр.лицам</vt:lpstr>
      <vt:lpstr>'2-доходы'!Заголовки_для_печати</vt:lpstr>
      <vt:lpstr>'4-ведомств'!Заголовки_для_печати</vt:lpstr>
      <vt:lpstr>'5- ЦСР.ВР.РП.'!Заголовки_для_печати</vt:lpstr>
      <vt:lpstr>'2-доходы'!Область_печати</vt:lpstr>
      <vt:lpstr>'3- разделы'!Область_печати</vt:lpstr>
      <vt:lpstr>'4-ведомств'!Область_печати</vt:lpstr>
      <vt:lpstr>'5- ЦСР.ВР.РП.'!Область_печати</vt:lpstr>
    </vt:vector>
  </TitlesOfParts>
  <Company>ГФУ</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ОАБП</dc:creator>
  <cp:lastModifiedBy>MSU-GLAVA</cp:lastModifiedBy>
  <cp:lastPrinted>2024-12-24T02:05:05Z</cp:lastPrinted>
  <dcterms:created xsi:type="dcterms:W3CDTF">2007-10-11T12:08:51Z</dcterms:created>
  <dcterms:modified xsi:type="dcterms:W3CDTF">2024-12-24T02:11:43Z</dcterms:modified>
</cp:coreProperties>
</file>